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lindert/Desktop/"/>
    </mc:Choice>
  </mc:AlternateContent>
  <xr:revisionPtr revIDLastSave="0" documentId="13_ncr:40009_{FB5750A0-3C12-734A-8683-37574C60B3F5}" xr6:coauthVersionLast="45" xr6:coauthVersionMax="45" xr10:uidLastSave="{00000000-0000-0000-0000-000000000000}"/>
  <bookViews>
    <workbookView xWindow="1320" yWindow="1720" windowWidth="23040" windowHeight="14580" activeTab="2"/>
  </bookViews>
  <sheets>
    <sheet name="Without foreigners" sheetId="1" r:id="rId1"/>
    <sheet name="With foreigners" sheetId="2" r:id="rId2"/>
    <sheet name="Foreign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2" l="1"/>
  <c r="D5" i="3"/>
  <c r="E5" i="3"/>
  <c r="F5" i="3" s="1"/>
  <c r="G5" i="3"/>
  <c r="I5" i="3"/>
  <c r="J5" i="3"/>
  <c r="K5" i="3"/>
  <c r="L5" i="3"/>
  <c r="D6" i="3"/>
  <c r="D47" i="3" s="1"/>
  <c r="E6" i="3"/>
  <c r="E47" i="3" s="1"/>
  <c r="F6" i="3"/>
  <c r="G6" i="3"/>
  <c r="I6" i="3"/>
  <c r="I47" i="3" s="1"/>
  <c r="J6" i="3"/>
  <c r="L6" i="3" s="1"/>
  <c r="K6" i="3"/>
  <c r="D7" i="3"/>
  <c r="E7" i="3"/>
  <c r="F7" i="3" s="1"/>
  <c r="G7" i="3"/>
  <c r="I7" i="3"/>
  <c r="J7" i="3"/>
  <c r="K7" i="3"/>
  <c r="L7" i="3"/>
  <c r="D8" i="3"/>
  <c r="E8" i="3"/>
  <c r="F8" i="3"/>
  <c r="G8" i="3"/>
  <c r="I8" i="3"/>
  <c r="J8" i="3"/>
  <c r="L8" i="3" s="1"/>
  <c r="K8" i="3"/>
  <c r="D9" i="3"/>
  <c r="E9" i="3"/>
  <c r="F9" i="3" s="1"/>
  <c r="G9" i="3"/>
  <c r="I9" i="3"/>
  <c r="J9" i="3"/>
  <c r="K9" i="3"/>
  <c r="L9" i="3"/>
  <c r="D10" i="3"/>
  <c r="E10" i="3"/>
  <c r="F10" i="3"/>
  <c r="G10" i="3"/>
  <c r="I10" i="3"/>
  <c r="J10" i="3"/>
  <c r="L10" i="3" s="1"/>
  <c r="K10" i="3"/>
  <c r="D11" i="3"/>
  <c r="E11" i="3"/>
  <c r="F11" i="3" s="1"/>
  <c r="G11" i="3"/>
  <c r="I11" i="3"/>
  <c r="J11" i="3"/>
  <c r="K11" i="3"/>
  <c r="L11" i="3"/>
  <c r="D12" i="3"/>
  <c r="E12" i="3"/>
  <c r="F12" i="3"/>
  <c r="G12" i="3"/>
  <c r="I12" i="3"/>
  <c r="J12" i="3"/>
  <c r="L12" i="3" s="1"/>
  <c r="K12" i="3"/>
  <c r="D13" i="3"/>
  <c r="E13" i="3"/>
  <c r="F13" i="3" s="1"/>
  <c r="G13" i="3"/>
  <c r="I13" i="3"/>
  <c r="J13" i="3"/>
  <c r="K13" i="3"/>
  <c r="L13" i="3"/>
  <c r="D14" i="3"/>
  <c r="E14" i="3"/>
  <c r="F14" i="3"/>
  <c r="G14" i="3"/>
  <c r="I14" i="3"/>
  <c r="J14" i="3"/>
  <c r="L14" i="3" s="1"/>
  <c r="K14" i="3"/>
  <c r="D15" i="3"/>
  <c r="E15" i="3"/>
  <c r="F15" i="3" s="1"/>
  <c r="G15" i="3"/>
  <c r="I15" i="3"/>
  <c r="J15" i="3"/>
  <c r="K15" i="3"/>
  <c r="L15" i="3"/>
  <c r="D16" i="3"/>
  <c r="E16" i="3"/>
  <c r="F16" i="3"/>
  <c r="G16" i="3"/>
  <c r="I16" i="3"/>
  <c r="J16" i="3"/>
  <c r="L16" i="3" s="1"/>
  <c r="K16" i="3"/>
  <c r="D17" i="3"/>
  <c r="E17" i="3"/>
  <c r="F17" i="3" s="1"/>
  <c r="G17" i="3"/>
  <c r="I17" i="3"/>
  <c r="J17" i="3"/>
  <c r="K17" i="3"/>
  <c r="L17" i="3"/>
  <c r="D18" i="3"/>
  <c r="E18" i="3"/>
  <c r="F18" i="3"/>
  <c r="G18" i="3"/>
  <c r="I18" i="3"/>
  <c r="J18" i="3"/>
  <c r="L18" i="3" s="1"/>
  <c r="K18" i="3"/>
  <c r="D19" i="3"/>
  <c r="E19" i="3"/>
  <c r="F19" i="3" s="1"/>
  <c r="G19" i="3"/>
  <c r="I19" i="3"/>
  <c r="J19" i="3"/>
  <c r="K19" i="3"/>
  <c r="L19" i="3"/>
  <c r="D20" i="3"/>
  <c r="E20" i="3"/>
  <c r="F20" i="3"/>
  <c r="G20" i="3"/>
  <c r="I20" i="3"/>
  <c r="J20" i="3"/>
  <c r="L20" i="3" s="1"/>
  <c r="K20" i="3"/>
  <c r="D21" i="3"/>
  <c r="E21" i="3"/>
  <c r="F21" i="3" s="1"/>
  <c r="G21" i="3"/>
  <c r="I21" i="3"/>
  <c r="J21" i="3"/>
  <c r="K21" i="3"/>
  <c r="L21" i="3"/>
  <c r="D22" i="3"/>
  <c r="E22" i="3"/>
  <c r="F22" i="3"/>
  <c r="G22" i="3"/>
  <c r="I22" i="3"/>
  <c r="J22" i="3"/>
  <c r="L22" i="3" s="1"/>
  <c r="K22" i="3"/>
  <c r="D23" i="3"/>
  <c r="E23" i="3"/>
  <c r="F23" i="3" s="1"/>
  <c r="G23" i="3"/>
  <c r="I23" i="3"/>
  <c r="J23" i="3"/>
  <c r="K23" i="3"/>
  <c r="L23" i="3"/>
  <c r="D24" i="3"/>
  <c r="E24" i="3"/>
  <c r="F24" i="3"/>
  <c r="G24" i="3"/>
  <c r="I24" i="3"/>
  <c r="J24" i="3"/>
  <c r="L24" i="3" s="1"/>
  <c r="K24" i="3"/>
  <c r="D25" i="3"/>
  <c r="E25" i="3"/>
  <c r="F25" i="3" s="1"/>
  <c r="G25" i="3"/>
  <c r="I25" i="3"/>
  <c r="J25" i="3"/>
  <c r="K25" i="3"/>
  <c r="L25" i="3"/>
  <c r="D26" i="3"/>
  <c r="E26" i="3"/>
  <c r="F26" i="3"/>
  <c r="G26" i="3"/>
  <c r="I26" i="3"/>
  <c r="J26" i="3"/>
  <c r="L26" i="3" s="1"/>
  <c r="K26" i="3"/>
  <c r="D27" i="3"/>
  <c r="E27" i="3"/>
  <c r="F27" i="3" s="1"/>
  <c r="G27" i="3"/>
  <c r="I27" i="3"/>
  <c r="J27" i="3"/>
  <c r="K27" i="3"/>
  <c r="L27" i="3"/>
  <c r="D28" i="3"/>
  <c r="E28" i="3"/>
  <c r="F28" i="3"/>
  <c r="G28" i="3"/>
  <c r="I28" i="3"/>
  <c r="J28" i="3"/>
  <c r="L28" i="3" s="1"/>
  <c r="K28" i="3"/>
  <c r="D29" i="3"/>
  <c r="E29" i="3"/>
  <c r="F29" i="3" s="1"/>
  <c r="G29" i="3"/>
  <c r="I29" i="3"/>
  <c r="J29" i="3"/>
  <c r="K29" i="3"/>
  <c r="L29" i="3"/>
  <c r="D30" i="3"/>
  <c r="E30" i="3"/>
  <c r="F30" i="3"/>
  <c r="G30" i="3"/>
  <c r="I30" i="3"/>
  <c r="J30" i="3"/>
  <c r="L30" i="3" s="1"/>
  <c r="K30" i="3"/>
  <c r="D31" i="3"/>
  <c r="E31" i="3"/>
  <c r="F31" i="3" s="1"/>
  <c r="G31" i="3"/>
  <c r="I31" i="3"/>
  <c r="J31" i="3"/>
  <c r="K31" i="3"/>
  <c r="L31" i="3"/>
  <c r="D32" i="3"/>
  <c r="E32" i="3"/>
  <c r="F32" i="3"/>
  <c r="G32" i="3"/>
  <c r="I32" i="3"/>
  <c r="J32" i="3"/>
  <c r="L32" i="3" s="1"/>
  <c r="K32" i="3"/>
  <c r="D33" i="3"/>
  <c r="E33" i="3"/>
  <c r="F33" i="3" s="1"/>
  <c r="G33" i="3"/>
  <c r="I33" i="3"/>
  <c r="J33" i="3"/>
  <c r="K33" i="3"/>
  <c r="L33" i="3"/>
  <c r="D34" i="3"/>
  <c r="E34" i="3"/>
  <c r="F34" i="3"/>
  <c r="G34" i="3"/>
  <c r="I34" i="3"/>
  <c r="J34" i="3"/>
  <c r="L34" i="3" s="1"/>
  <c r="K34" i="3"/>
  <c r="D35" i="3"/>
  <c r="E35" i="3"/>
  <c r="F35" i="3" s="1"/>
  <c r="G35" i="3"/>
  <c r="I35" i="3"/>
  <c r="J35" i="3"/>
  <c r="K35" i="3"/>
  <c r="L35" i="3"/>
  <c r="D36" i="3"/>
  <c r="E36" i="3"/>
  <c r="F36" i="3"/>
  <c r="G36" i="3"/>
  <c r="I36" i="3"/>
  <c r="J36" i="3"/>
  <c r="L36" i="3" s="1"/>
  <c r="K36" i="3"/>
  <c r="D37" i="3"/>
  <c r="E37" i="3"/>
  <c r="F37" i="3" s="1"/>
  <c r="G37" i="3"/>
  <c r="I37" i="3"/>
  <c r="J37" i="3"/>
  <c r="K37" i="3"/>
  <c r="L37" i="3"/>
  <c r="D38" i="3"/>
  <c r="E38" i="3"/>
  <c r="F38" i="3"/>
  <c r="G38" i="3"/>
  <c r="I38" i="3"/>
  <c r="J38" i="3"/>
  <c r="L38" i="3" s="1"/>
  <c r="K38" i="3"/>
  <c r="D39" i="3"/>
  <c r="E39" i="3"/>
  <c r="F39" i="3" s="1"/>
  <c r="G39" i="3"/>
  <c r="I39" i="3"/>
  <c r="J39" i="3"/>
  <c r="K39" i="3"/>
  <c r="L39" i="3"/>
  <c r="D40" i="3"/>
  <c r="E40" i="3"/>
  <c r="F40" i="3"/>
  <c r="G40" i="3"/>
  <c r="I40" i="3"/>
  <c r="J40" i="3"/>
  <c r="L40" i="3" s="1"/>
  <c r="K40" i="3"/>
  <c r="D41" i="3"/>
  <c r="E41" i="3"/>
  <c r="F41" i="3" s="1"/>
  <c r="G41" i="3"/>
  <c r="I41" i="3"/>
  <c r="J41" i="3"/>
  <c r="K41" i="3"/>
  <c r="L41" i="3"/>
  <c r="D42" i="3"/>
  <c r="E42" i="3"/>
  <c r="F42" i="3"/>
  <c r="G42" i="3"/>
  <c r="I42" i="3"/>
  <c r="J42" i="3"/>
  <c r="L42" i="3" s="1"/>
  <c r="K42" i="3"/>
  <c r="D43" i="3"/>
  <c r="E43" i="3"/>
  <c r="F43" i="3" s="1"/>
  <c r="G43" i="3"/>
  <c r="I43" i="3"/>
  <c r="J43" i="3"/>
  <c r="K43" i="3"/>
  <c r="L43" i="3"/>
  <c r="D44" i="3"/>
  <c r="E44" i="3"/>
  <c r="F44" i="3"/>
  <c r="G44" i="3"/>
  <c r="I44" i="3"/>
  <c r="J44" i="3"/>
  <c r="D45" i="3"/>
  <c r="E45" i="3"/>
  <c r="I45" i="3"/>
  <c r="J45" i="3"/>
  <c r="K45" i="3" s="1"/>
  <c r="L45" i="3"/>
  <c r="C47" i="3"/>
  <c r="H47" i="3"/>
  <c r="N47" i="3"/>
  <c r="G47" i="3" l="1"/>
  <c r="F47" i="3"/>
  <c r="O47" i="3"/>
  <c r="J47" i="3"/>
  <c r="K47" i="3" l="1"/>
  <c r="L47" i="3"/>
</calcChain>
</file>

<file path=xl/sharedStrings.xml><?xml version="1.0" encoding="utf-8"?>
<sst xmlns="http://schemas.openxmlformats.org/spreadsheetml/2006/main" count="171" uniqueCount="111">
  <si>
    <t>population</t>
  </si>
  <si>
    <t>recipients</t>
  </si>
  <si>
    <t>capita</t>
  </si>
  <si>
    <t>Data from Koloniaal Verslag, 1922/23-1923/24, Statistisch Jaaroverzicht voor Nederlandsch-
Indië, 1922-30, Indisch Verslag, 1931-40: vol. VII, pp. 118-19. The European 2.72 and the Asiatic foreigner 3.8 family size estimates come for private correspondence with Pierre van der Eng.</t>
  </si>
  <si>
    <t>Rural</t>
  </si>
  <si>
    <t>Towns</t>
  </si>
  <si>
    <t>Cities</t>
  </si>
  <si>
    <t>All Java</t>
  </si>
  <si>
    <t>Total without 13+14</t>
  </si>
  <si>
    <t>Total with 13+14</t>
  </si>
  <si>
    <t>Socioeconomic group</t>
  </si>
  <si>
    <t>Population</t>
  </si>
  <si>
    <t>Average Income</t>
  </si>
  <si>
    <t xml:space="preserve">    Per capita</t>
  </si>
  <si>
    <t xml:space="preserve">                          Rural</t>
  </si>
  <si>
    <t xml:space="preserve">       Size</t>
  </si>
  <si>
    <t xml:space="preserve"> Average Family</t>
  </si>
  <si>
    <t xml:space="preserve">                         Cities</t>
  </si>
  <si>
    <t xml:space="preserve">                        Towns</t>
  </si>
  <si>
    <t>1. Sharecroppers</t>
  </si>
  <si>
    <t>2. Agricultural laborers</t>
  </si>
  <si>
    <t xml:space="preserve">    (guilders)</t>
  </si>
  <si>
    <t>(thousands)</t>
  </si>
  <si>
    <t>3. Small landowners</t>
  </si>
  <si>
    <t>4. Coolies</t>
  </si>
  <si>
    <t>5. Medium landowners</t>
  </si>
  <si>
    <r>
      <t xml:space="preserve">Source: Anne Booth, "Living Standards and the Distribution of Income in Colonial Indonesia," </t>
    </r>
    <r>
      <rPr>
        <i/>
        <sz val="10"/>
        <rFont val="Arial"/>
      </rPr>
      <t>Journal of Southeast Asia Studies</t>
    </r>
    <r>
      <rPr>
        <sz val="10"/>
        <rFont val="Arial"/>
      </rPr>
      <t xml:space="preserve"> 19, 2 (September 1988): 310-334; Table 7, p. 325.</t>
    </r>
  </si>
  <si>
    <r>
      <t>"Cities" = Batavia+Meester Correlius, Bandung, Semarang and Surabaya. Based on a 1924 survey of 1,020 native households reported in J. W. Meijer Ranneft and W. Huender,</t>
    </r>
    <r>
      <rPr>
        <i/>
        <sz val="10"/>
        <rFont val="Arial"/>
      </rPr>
      <t xml:space="preserve"> Belasting Inlandsche Bevolking</t>
    </r>
    <r>
      <rPr>
        <sz val="10"/>
        <rFont val="Arial"/>
      </rPr>
      <t xml:space="preserve"> (Weltevreden:  </t>
    </r>
  </si>
  <si>
    <r>
      <t xml:space="preserve">Source: Division of Commerce, 1930 </t>
    </r>
    <r>
      <rPr>
        <i/>
        <sz val="10"/>
        <rFont val="Arial"/>
      </rPr>
      <t>Handbook of the Netherlands East Indies</t>
    </r>
    <r>
      <rPr>
        <sz val="10"/>
        <rFont val="Arial"/>
      </rPr>
      <t>, Buitenzorg, Java: Department of Agriculture, Industry and Commerce, 1930, p. 57.</t>
    </r>
  </si>
  <si>
    <t>6. Artisans + small traders</t>
  </si>
  <si>
    <t>7. Religious officials</t>
  </si>
  <si>
    <t>8. Workers in European +</t>
  </si>
  <si>
    <t>Chinese Enterprises</t>
  </si>
  <si>
    <t>9. Village officials</t>
  </si>
  <si>
    <t>10. Large landowners</t>
  </si>
  <si>
    <t>11. Civil servants</t>
  </si>
  <si>
    <t>12. Large traders +</t>
  </si>
  <si>
    <t>Factory owners</t>
  </si>
  <si>
    <t>Total</t>
  </si>
  <si>
    <t>Sq km</t>
  </si>
  <si>
    <t>Population/sq km</t>
  </si>
  <si>
    <t>Source: S. van Valkenberg, "Java: The Economic Geography of a Tropical Island," Geographical Review 15, 4 (October 1925): 563-83.</t>
  </si>
  <si>
    <t>Source: Anne Booth, "Living Standards and the Distribution of Income in Colonial Indonesia," Journal of Southeast Asia Studies 19, 2 (September 1988): 310-334; Table 7, p. 325.</t>
  </si>
  <si>
    <t xml:space="preserve">Total population </t>
  </si>
  <si>
    <t>Urbanization rate = 3%</t>
  </si>
  <si>
    <t>Semarang</t>
  </si>
  <si>
    <t xml:space="preserve">"Cities" Population  </t>
  </si>
  <si>
    <t>Batavia</t>
  </si>
  <si>
    <t>Surabaya</t>
  </si>
  <si>
    <t>Bandung</t>
  </si>
  <si>
    <t>"Towns" Population</t>
  </si>
  <si>
    <t>Djokjakarta</t>
  </si>
  <si>
    <t>Surakarta</t>
  </si>
  <si>
    <t>Medan</t>
  </si>
  <si>
    <t>Macassar</t>
  </si>
  <si>
    <t>Others</t>
  </si>
  <si>
    <t>Java and Madura Dec. 31, 1927</t>
  </si>
  <si>
    <t xml:space="preserve">"Cities" = Batavia+Meester Correlius, Bandung, Semarang and Surabaya. Based on a 1924 survey of 1,020 native households reported in J. W. Meijer Ranneft and W. Huender, Belasting Inlandsche Bevolking (Weltevreden:  </t>
  </si>
  <si>
    <t xml:space="preserve">Landsdrukkerji, 1926), p. 10. </t>
  </si>
  <si>
    <t>Total Java</t>
  </si>
  <si>
    <t>13. Asiatic foreigners</t>
  </si>
  <si>
    <t>14. Europeans</t>
  </si>
  <si>
    <t>mid-point</t>
  </si>
  <si>
    <t>income</t>
  </si>
  <si>
    <t>income per</t>
  </si>
  <si>
    <t>recipient</t>
  </si>
  <si>
    <t>range</t>
  </si>
  <si>
    <t>120-150</t>
  </si>
  <si>
    <t>150-200</t>
  </si>
  <si>
    <t>200-250</t>
  </si>
  <si>
    <t>250-300</t>
  </si>
  <si>
    <t>300-400</t>
  </si>
  <si>
    <t>400-500</t>
  </si>
  <si>
    <t>500-600</t>
  </si>
  <si>
    <t>600-800</t>
  </si>
  <si>
    <t>800-1000</t>
  </si>
  <si>
    <t>1000-1200</t>
  </si>
  <si>
    <t>1200-1500</t>
  </si>
  <si>
    <t>1500-1800</t>
  </si>
  <si>
    <t>1800-2100</t>
  </si>
  <si>
    <t>2100-2400</t>
  </si>
  <si>
    <t>2400-2700</t>
  </si>
  <si>
    <t>2700-3000</t>
  </si>
  <si>
    <t>3000-3500</t>
  </si>
  <si>
    <t>3500-4000</t>
  </si>
  <si>
    <t>4000-4500</t>
  </si>
  <si>
    <t>4500-5000</t>
  </si>
  <si>
    <t>5000-6000</t>
  </si>
  <si>
    <t>6000-7000</t>
  </si>
  <si>
    <t>7000-8000</t>
  </si>
  <si>
    <t>8000-9000</t>
  </si>
  <si>
    <t>9000-10000</t>
  </si>
  <si>
    <t>10000-12000</t>
  </si>
  <si>
    <t>12000-16000</t>
  </si>
  <si>
    <t>16000-20000</t>
  </si>
  <si>
    <t>20000-25000</t>
  </si>
  <si>
    <t>25000-30000</t>
  </si>
  <si>
    <t>30000-35000</t>
  </si>
  <si>
    <t>35000-40000</t>
  </si>
  <si>
    <t>50000-60000</t>
  </si>
  <si>
    <t>60000-80000</t>
  </si>
  <si>
    <t>80000-100000</t>
  </si>
  <si>
    <t>100000-150000</t>
  </si>
  <si>
    <t>150000-200000</t>
  </si>
  <si>
    <t>200000-500000</t>
  </si>
  <si>
    <t>500000-1000000</t>
  </si>
  <si>
    <t>1000000+</t>
  </si>
  <si>
    <t xml:space="preserve">               Europeans</t>
  </si>
  <si>
    <t xml:space="preserve">         Asiatic Foreigners</t>
  </si>
  <si>
    <t>40000-50000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</si>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</sst>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0"/>
      <name val="Arial"/>
    </font>
    <font>
      <sz val="8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/>
    <xf numFmtId="164" fontId="0" fillId="0" borderId="0" xfId="0" applyNumberFormat="1"/>
    <xf numFmtId="0" fontId="0" fillId="0" borderId="0" xfId="0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32" workbookViewId="0">
      <selection activeCell="A43" sqref="A43"/>
    </sheetView>
  </sheetViews>
  <sheetFormatPr baseColWidth="10" defaultColWidth="8.83203125" defaultRowHeight="13"/>
  <cols>
    <col min="1" max="1" width="27.5" customWidth="1"/>
    <col min="2" max="2" width="11.1640625" customWidth="1"/>
    <col min="3" max="4" width="14" customWidth="1"/>
    <col min="5" max="5" width="10.5" customWidth="1"/>
    <col min="6" max="6" width="14" customWidth="1"/>
    <col min="7" max="7" width="14.33203125" customWidth="1"/>
    <col min="8" max="8" width="10.5" customWidth="1"/>
    <col min="9" max="9" width="14" customWidth="1"/>
    <col min="10" max="10" width="14.33203125" customWidth="1"/>
    <col min="11" max="11" width="14.83203125" customWidth="1"/>
    <col min="12" max="13" width="14.33203125" customWidth="1"/>
  </cols>
  <sheetData>
    <row r="1" spans="1:13">
      <c r="A1" t="s">
        <v>10</v>
      </c>
      <c r="B1" s="4" t="s">
        <v>14</v>
      </c>
      <c r="C1" s="4"/>
      <c r="D1" s="4"/>
      <c r="E1" s="4" t="s">
        <v>18</v>
      </c>
      <c r="F1" s="4"/>
      <c r="G1" s="4"/>
      <c r="H1" s="4" t="s">
        <v>17</v>
      </c>
      <c r="I1" s="4"/>
      <c r="J1" s="4"/>
      <c r="K1" s="5" t="s">
        <v>59</v>
      </c>
      <c r="L1" s="5"/>
      <c r="M1" s="5"/>
    </row>
    <row r="2" spans="1:13">
      <c r="B2" t="s">
        <v>11</v>
      </c>
      <c r="C2" t="s">
        <v>12</v>
      </c>
      <c r="E2" t="s">
        <v>18</v>
      </c>
      <c r="F2" t="s">
        <v>12</v>
      </c>
      <c r="G2" t="s">
        <v>16</v>
      </c>
      <c r="H2" t="s">
        <v>11</v>
      </c>
      <c r="I2" t="s">
        <v>12</v>
      </c>
      <c r="J2" t="s">
        <v>16</v>
      </c>
      <c r="K2" t="s">
        <v>11</v>
      </c>
      <c r="L2" t="s">
        <v>12</v>
      </c>
      <c r="M2" t="s">
        <v>16</v>
      </c>
    </row>
    <row r="3" spans="1:13">
      <c r="B3" t="s">
        <v>22</v>
      </c>
      <c r="C3" t="s">
        <v>13</v>
      </c>
      <c r="D3" t="s">
        <v>15</v>
      </c>
      <c r="E3" t="s">
        <v>22</v>
      </c>
      <c r="F3" t="s">
        <v>13</v>
      </c>
      <c r="G3" t="s">
        <v>15</v>
      </c>
      <c r="H3" t="s">
        <v>22</v>
      </c>
      <c r="I3" t="s">
        <v>13</v>
      </c>
      <c r="J3" t="s">
        <v>15</v>
      </c>
      <c r="K3" t="s">
        <v>22</v>
      </c>
      <c r="L3" t="s">
        <v>13</v>
      </c>
      <c r="M3" t="s">
        <v>15</v>
      </c>
    </row>
    <row r="4" spans="1:13">
      <c r="C4" t="s">
        <v>21</v>
      </c>
      <c r="F4" t="s">
        <v>21</v>
      </c>
      <c r="I4" t="s">
        <v>21</v>
      </c>
      <c r="L4" t="s">
        <v>21</v>
      </c>
    </row>
    <row r="6" spans="1:13">
      <c r="A6" t="s">
        <v>19</v>
      </c>
      <c r="B6" s="1">
        <v>1150891</v>
      </c>
      <c r="C6">
        <v>24.7</v>
      </c>
      <c r="D6">
        <v>4.8</v>
      </c>
      <c r="E6" s="1">
        <v>5248</v>
      </c>
      <c r="F6">
        <v>32</v>
      </c>
      <c r="G6">
        <v>4.7</v>
      </c>
      <c r="H6" s="1">
        <v>5747</v>
      </c>
      <c r="I6">
        <v>55.6</v>
      </c>
      <c r="J6">
        <v>5.7</v>
      </c>
      <c r="K6" s="1">
        <v>1161886</v>
      </c>
    </row>
    <row r="7" spans="1:13">
      <c r="A7" t="s">
        <v>20</v>
      </c>
      <c r="B7" s="1">
        <v>4197948</v>
      </c>
      <c r="C7">
        <v>29</v>
      </c>
      <c r="D7">
        <v>3.5</v>
      </c>
      <c r="E7" s="1">
        <v>12594</v>
      </c>
      <c r="F7">
        <v>18.5</v>
      </c>
      <c r="G7">
        <v>4.2</v>
      </c>
      <c r="H7" s="1">
        <v>6705</v>
      </c>
      <c r="I7">
        <v>54.3</v>
      </c>
      <c r="J7">
        <v>5</v>
      </c>
      <c r="K7" s="1">
        <v>4217247</v>
      </c>
    </row>
    <row r="8" spans="1:13">
      <c r="A8" t="s">
        <v>23</v>
      </c>
      <c r="B8" s="1">
        <v>9174149</v>
      </c>
      <c r="C8">
        <v>29.5</v>
      </c>
      <c r="D8">
        <v>5</v>
      </c>
      <c r="E8" s="1">
        <v>67170</v>
      </c>
      <c r="F8">
        <v>18.2</v>
      </c>
      <c r="G8">
        <v>6.4</v>
      </c>
      <c r="H8" s="1">
        <v>21072</v>
      </c>
      <c r="I8">
        <v>69.900000000000006</v>
      </c>
      <c r="J8">
        <v>3.8</v>
      </c>
      <c r="K8" s="1">
        <v>9262391</v>
      </c>
    </row>
    <row r="9" spans="1:13">
      <c r="A9" t="s">
        <v>24</v>
      </c>
      <c r="B9" s="1">
        <v>6634935</v>
      </c>
      <c r="C9">
        <v>30.1</v>
      </c>
      <c r="D9">
        <v>4</v>
      </c>
      <c r="E9" s="1">
        <v>422959</v>
      </c>
      <c r="F9">
        <v>35.1</v>
      </c>
      <c r="G9">
        <v>3.9</v>
      </c>
      <c r="H9" s="1">
        <v>316085</v>
      </c>
      <c r="I9">
        <v>51.9</v>
      </c>
      <c r="J9">
        <v>4</v>
      </c>
      <c r="K9" s="1">
        <v>7373979</v>
      </c>
    </row>
    <row r="10" spans="1:13">
      <c r="A10" t="s">
        <v>25</v>
      </c>
      <c r="B10" s="1">
        <v>6704186</v>
      </c>
      <c r="C10">
        <v>48.4</v>
      </c>
      <c r="D10">
        <v>6.2</v>
      </c>
      <c r="E10" s="1">
        <v>34634</v>
      </c>
      <c r="F10">
        <v>75</v>
      </c>
      <c r="G10">
        <v>6.5</v>
      </c>
      <c r="H10" s="1">
        <v>36398</v>
      </c>
      <c r="I10">
        <v>120.9</v>
      </c>
      <c r="J10">
        <v>6.3</v>
      </c>
      <c r="K10" s="1">
        <v>6775218</v>
      </c>
    </row>
    <row r="11" spans="1:13">
      <c r="A11" t="s">
        <v>29</v>
      </c>
      <c r="B11" s="1">
        <v>1998395</v>
      </c>
      <c r="C11">
        <v>50.7</v>
      </c>
      <c r="D11">
        <v>4.9000000000000004</v>
      </c>
      <c r="E11" s="1">
        <v>168974</v>
      </c>
      <c r="F11">
        <v>62</v>
      </c>
      <c r="G11">
        <v>5.6</v>
      </c>
      <c r="H11" s="1">
        <v>221260</v>
      </c>
      <c r="I11">
        <v>111.6</v>
      </c>
      <c r="J11">
        <v>4.9000000000000004</v>
      </c>
      <c r="K11" s="1">
        <v>2388629</v>
      </c>
    </row>
    <row r="12" spans="1:13">
      <c r="A12" t="s">
        <v>30</v>
      </c>
      <c r="B12" s="1">
        <v>135205</v>
      </c>
      <c r="C12">
        <v>56</v>
      </c>
      <c r="D12">
        <v>6.5</v>
      </c>
      <c r="E12" s="1">
        <v>5248</v>
      </c>
      <c r="F12">
        <v>98.3</v>
      </c>
      <c r="G12">
        <v>8.6</v>
      </c>
      <c r="H12" s="1">
        <v>6705</v>
      </c>
      <c r="I12">
        <v>176.3</v>
      </c>
      <c r="J12">
        <v>5.5</v>
      </c>
      <c r="K12" s="1">
        <v>147158</v>
      </c>
    </row>
    <row r="13" spans="1:13">
      <c r="A13" t="s">
        <v>31</v>
      </c>
      <c r="B13" s="1">
        <v>811230</v>
      </c>
      <c r="C13">
        <v>72.260000000000005</v>
      </c>
      <c r="D13">
        <v>5.0999999999999996</v>
      </c>
      <c r="E13" s="1">
        <v>207806</v>
      </c>
      <c r="F13">
        <v>86.8</v>
      </c>
      <c r="G13">
        <v>5.6</v>
      </c>
      <c r="H13" s="1">
        <v>221260</v>
      </c>
      <c r="I13">
        <v>108.6</v>
      </c>
      <c r="J13">
        <v>7.2</v>
      </c>
      <c r="K13" s="1">
        <v>1240296</v>
      </c>
    </row>
    <row r="14" spans="1:13">
      <c r="A14" t="s">
        <v>32</v>
      </c>
    </row>
    <row r="15" spans="1:13">
      <c r="A15" t="s">
        <v>33</v>
      </c>
      <c r="B15" s="1">
        <v>913458</v>
      </c>
      <c r="C15">
        <v>95.2</v>
      </c>
      <c r="D15">
        <v>5.0999999999999996</v>
      </c>
      <c r="E15" s="1">
        <v>17842</v>
      </c>
      <c r="F15">
        <v>133.69999999999999</v>
      </c>
      <c r="G15">
        <v>6.3</v>
      </c>
      <c r="H15" s="1">
        <v>6705</v>
      </c>
      <c r="I15">
        <v>218.6</v>
      </c>
      <c r="J15">
        <v>8.6999999999999993</v>
      </c>
      <c r="K15" s="1">
        <v>938005</v>
      </c>
    </row>
    <row r="16" spans="1:13">
      <c r="A16" t="s">
        <v>34</v>
      </c>
      <c r="B16" s="1">
        <v>847504</v>
      </c>
      <c r="C16">
        <v>129.80000000000001</v>
      </c>
      <c r="D16">
        <v>8.4</v>
      </c>
      <c r="E16" s="1">
        <v>2099</v>
      </c>
      <c r="F16">
        <v>161</v>
      </c>
      <c r="G16">
        <v>9</v>
      </c>
      <c r="H16" s="1">
        <v>958</v>
      </c>
      <c r="I16">
        <v>573.20000000000005</v>
      </c>
      <c r="J16">
        <v>6.5</v>
      </c>
      <c r="K16" s="1">
        <v>850561</v>
      </c>
    </row>
    <row r="17" spans="1:11">
      <c r="A17" t="s">
        <v>35</v>
      </c>
      <c r="B17" s="1">
        <v>303387</v>
      </c>
      <c r="C17">
        <v>147.69999999999999</v>
      </c>
      <c r="D17">
        <v>6.5</v>
      </c>
      <c r="E17" s="1">
        <v>99705</v>
      </c>
      <c r="F17">
        <v>145.6</v>
      </c>
      <c r="G17">
        <v>6.3</v>
      </c>
      <c r="H17" s="1">
        <v>112067</v>
      </c>
      <c r="I17">
        <v>178.3</v>
      </c>
      <c r="J17">
        <v>7.6</v>
      </c>
      <c r="K17" s="1">
        <v>515159</v>
      </c>
    </row>
    <row r="18" spans="1:11">
      <c r="A18" t="s">
        <v>36</v>
      </c>
      <c r="B18" s="1">
        <v>105524</v>
      </c>
      <c r="C18">
        <v>176.6</v>
      </c>
      <c r="D18">
        <v>6.4</v>
      </c>
      <c r="E18" s="1">
        <v>5246</v>
      </c>
      <c r="F18">
        <v>207.3</v>
      </c>
      <c r="G18">
        <v>7.7</v>
      </c>
      <c r="H18" s="1">
        <v>2872</v>
      </c>
      <c r="I18">
        <v>577.1</v>
      </c>
      <c r="J18">
        <v>7.9</v>
      </c>
      <c r="K18" s="1">
        <v>113642</v>
      </c>
    </row>
    <row r="19" spans="1:11">
      <c r="A19" t="s">
        <v>37</v>
      </c>
    </row>
    <row r="21" spans="1:11">
      <c r="A21" t="s">
        <v>38</v>
      </c>
      <c r="B21" s="1">
        <v>32976812</v>
      </c>
      <c r="E21" s="1">
        <v>1049525</v>
      </c>
      <c r="H21" s="1">
        <v>957834</v>
      </c>
      <c r="K21" s="1">
        <v>34984171</v>
      </c>
    </row>
    <row r="23" spans="1:11">
      <c r="A23" t="s">
        <v>26</v>
      </c>
    </row>
    <row r="24" spans="1:11">
      <c r="A24" t="s">
        <v>27</v>
      </c>
    </row>
    <row r="25" spans="1:11">
      <c r="A25" t="s">
        <v>58</v>
      </c>
    </row>
    <row r="27" spans="1:11">
      <c r="A27" t="s">
        <v>56</v>
      </c>
    </row>
    <row r="28" spans="1:11">
      <c r="A28" t="s">
        <v>43</v>
      </c>
      <c r="B28" s="1">
        <v>34984171</v>
      </c>
    </row>
    <row r="29" spans="1:11">
      <c r="A29" t="s">
        <v>39</v>
      </c>
      <c r="B29" s="1">
        <v>131611</v>
      </c>
    </row>
    <row r="30" spans="1:11">
      <c r="A30" t="s">
        <v>40</v>
      </c>
      <c r="B30">
        <v>284</v>
      </c>
    </row>
    <row r="31" spans="1:11">
      <c r="A31" t="s">
        <v>46</v>
      </c>
      <c r="B31" s="1">
        <v>957834</v>
      </c>
    </row>
    <row r="32" spans="1:11">
      <c r="A32" t="s">
        <v>47</v>
      </c>
      <c r="B32" s="1">
        <v>378638</v>
      </c>
    </row>
    <row r="33" spans="1:2">
      <c r="A33" t="s">
        <v>45</v>
      </c>
      <c r="B33" s="1">
        <v>179079</v>
      </c>
    </row>
    <row r="34" spans="1:2">
      <c r="A34" t="s">
        <v>48</v>
      </c>
      <c r="B34" s="1">
        <v>255124</v>
      </c>
    </row>
    <row r="35" spans="1:2">
      <c r="A35" t="s">
        <v>49</v>
      </c>
      <c r="B35" s="1">
        <v>144993</v>
      </c>
    </row>
    <row r="36" spans="1:2">
      <c r="A36" t="s">
        <v>50</v>
      </c>
      <c r="B36" s="1">
        <v>1049525</v>
      </c>
    </row>
    <row r="37" spans="1:2">
      <c r="A37" t="s">
        <v>51</v>
      </c>
      <c r="B37" s="1">
        <v>107622</v>
      </c>
    </row>
    <row r="38" spans="1:2">
      <c r="A38" t="s">
        <v>52</v>
      </c>
      <c r="B38" s="1">
        <v>157724</v>
      </c>
    </row>
    <row r="39" spans="1:2">
      <c r="A39" t="s">
        <v>53</v>
      </c>
      <c r="B39" s="1">
        <v>46920</v>
      </c>
    </row>
    <row r="40" spans="1:2">
      <c r="A40" t="s">
        <v>54</v>
      </c>
      <c r="B40" s="1">
        <v>57475</v>
      </c>
    </row>
    <row r="41" spans="1:2">
      <c r="A41" t="s">
        <v>55</v>
      </c>
      <c r="B41" s="1">
        <v>679784</v>
      </c>
    </row>
    <row r="42" spans="1:2">
      <c r="A42" t="s">
        <v>28</v>
      </c>
      <c r="B42" s="1"/>
    </row>
    <row r="43" spans="1:2">
      <c r="B43" s="1"/>
    </row>
    <row r="44" spans="1:2">
      <c r="A44" t="s">
        <v>44</v>
      </c>
      <c r="B44" s="1"/>
    </row>
    <row r="45" spans="1:2">
      <c r="A45" t="s">
        <v>41</v>
      </c>
    </row>
  </sheetData>
  <mergeCells count="4">
    <mergeCell ref="B1:D1"/>
    <mergeCell ref="E1:G1"/>
    <mergeCell ref="H1:J1"/>
    <mergeCell ref="K1:M1"/>
  </mergeCells>
  <phoneticPr fontId="1" type="noConversion"/>
  <pageMargins left="0.75" right="0.75" top="1" bottom="1" header="0.5" footer="0.5"/>
  <pageSetup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30" sqref="H30"/>
    </sheetView>
  </sheetViews>
  <sheetFormatPr baseColWidth="10" defaultColWidth="8.83203125" defaultRowHeight="13"/>
  <cols>
    <col min="1" max="1" width="22.5" customWidth="1"/>
    <col min="2" max="2" width="11.6640625" customWidth="1"/>
    <col min="3" max="3" width="11" customWidth="1"/>
    <col min="4" max="4" width="8.83203125" customWidth="1"/>
    <col min="5" max="5" width="10" customWidth="1"/>
    <col min="6" max="6" width="11.5" customWidth="1"/>
    <col min="7" max="7" width="8.83203125" customWidth="1"/>
    <col min="8" max="8" width="10.1640625" customWidth="1"/>
    <col min="9" max="9" width="10.83203125" customWidth="1"/>
    <col min="10" max="10" width="8.83203125" customWidth="1"/>
    <col min="11" max="11" width="12.83203125" customWidth="1"/>
    <col min="12" max="12" width="11.6640625" customWidth="1"/>
  </cols>
  <sheetData>
    <row r="1" spans="1:13">
      <c r="C1" t="s">
        <v>4</v>
      </c>
      <c r="F1" t="s">
        <v>5</v>
      </c>
      <c r="I1" t="s">
        <v>6</v>
      </c>
      <c r="L1" t="s">
        <v>7</v>
      </c>
    </row>
    <row r="2" spans="1:13">
      <c r="B2" t="s">
        <v>22</v>
      </c>
      <c r="C2" t="s">
        <v>13</v>
      </c>
      <c r="D2" t="s">
        <v>15</v>
      </c>
      <c r="E2" t="s">
        <v>22</v>
      </c>
      <c r="F2" t="s">
        <v>13</v>
      </c>
      <c r="G2" t="s">
        <v>15</v>
      </c>
      <c r="H2" t="s">
        <v>22</v>
      </c>
      <c r="I2" t="s">
        <v>13</v>
      </c>
      <c r="J2" t="s">
        <v>15</v>
      </c>
      <c r="K2" t="s">
        <v>22</v>
      </c>
      <c r="L2" t="s">
        <v>13</v>
      </c>
      <c r="M2" t="s">
        <v>15</v>
      </c>
    </row>
    <row r="3" spans="1:13">
      <c r="C3" t="s">
        <v>21</v>
      </c>
      <c r="F3" t="s">
        <v>21</v>
      </c>
      <c r="I3" t="s">
        <v>21</v>
      </c>
      <c r="L3" t="s">
        <v>21</v>
      </c>
    </row>
    <row r="5" spans="1:13">
      <c r="A5" t="s">
        <v>19</v>
      </c>
      <c r="B5" s="1">
        <v>1150891</v>
      </c>
      <c r="C5">
        <v>24.7</v>
      </c>
      <c r="D5">
        <v>4.8</v>
      </c>
      <c r="E5" s="1">
        <v>5248</v>
      </c>
      <c r="F5">
        <v>32</v>
      </c>
      <c r="G5">
        <v>4.7</v>
      </c>
      <c r="H5" s="1">
        <v>5747</v>
      </c>
      <c r="I5">
        <v>55.6</v>
      </c>
      <c r="J5">
        <v>5.7</v>
      </c>
      <c r="K5" s="1">
        <v>1161886</v>
      </c>
    </row>
    <row r="6" spans="1:13">
      <c r="A6" t="s">
        <v>20</v>
      </c>
      <c r="B6" s="1">
        <v>4197948</v>
      </c>
      <c r="C6">
        <v>29</v>
      </c>
      <c r="D6">
        <v>3.5</v>
      </c>
      <c r="E6" s="1">
        <v>12594</v>
      </c>
      <c r="F6">
        <v>18.5</v>
      </c>
      <c r="G6">
        <v>4.2</v>
      </c>
      <c r="H6" s="1">
        <v>6705</v>
      </c>
      <c r="I6">
        <v>54.3</v>
      </c>
      <c r="J6">
        <v>5</v>
      </c>
      <c r="K6" s="1">
        <v>4217247</v>
      </c>
    </row>
    <row r="7" spans="1:13">
      <c r="A7" t="s">
        <v>23</v>
      </c>
      <c r="B7" s="1">
        <v>9174149</v>
      </c>
      <c r="C7">
        <v>29.5</v>
      </c>
      <c r="D7">
        <v>5</v>
      </c>
      <c r="E7" s="1">
        <v>67170</v>
      </c>
      <c r="F7">
        <v>18.2</v>
      </c>
      <c r="G7">
        <v>6.4</v>
      </c>
      <c r="H7" s="1">
        <v>21072</v>
      </c>
      <c r="I7">
        <v>69.900000000000006</v>
      </c>
      <c r="J7">
        <v>3.8</v>
      </c>
      <c r="K7" s="1">
        <v>9262391</v>
      </c>
    </row>
    <row r="8" spans="1:13">
      <c r="A8" t="s">
        <v>24</v>
      </c>
      <c r="B8" s="1">
        <v>6634935</v>
      </c>
      <c r="C8">
        <v>30.1</v>
      </c>
      <c r="D8">
        <v>4</v>
      </c>
      <c r="E8" s="1">
        <v>422959</v>
      </c>
      <c r="F8">
        <v>35.1</v>
      </c>
      <c r="G8">
        <v>3.9</v>
      </c>
      <c r="H8" s="1">
        <v>316085</v>
      </c>
      <c r="I8">
        <v>51.9</v>
      </c>
      <c r="J8">
        <v>4</v>
      </c>
      <c r="K8" s="1">
        <v>7373979</v>
      </c>
    </row>
    <row r="9" spans="1:13">
      <c r="A9" t="s">
        <v>25</v>
      </c>
      <c r="B9" s="1">
        <v>6704186</v>
      </c>
      <c r="C9">
        <v>48.4</v>
      </c>
      <c r="D9">
        <v>6.2</v>
      </c>
      <c r="E9" s="1">
        <v>34634</v>
      </c>
      <c r="F9">
        <v>75</v>
      </c>
      <c r="G9">
        <v>6.5</v>
      </c>
      <c r="H9" s="1">
        <v>36398</v>
      </c>
      <c r="I9">
        <v>120.9</v>
      </c>
      <c r="J9">
        <v>6.3</v>
      </c>
      <c r="K9" s="1">
        <v>6775218</v>
      </c>
    </row>
    <row r="10" spans="1:13">
      <c r="A10" t="s">
        <v>29</v>
      </c>
      <c r="B10" s="1">
        <v>1998395</v>
      </c>
      <c r="C10">
        <v>50.7</v>
      </c>
      <c r="D10">
        <v>4.9000000000000004</v>
      </c>
      <c r="E10" s="1">
        <v>168974</v>
      </c>
      <c r="F10">
        <v>62</v>
      </c>
      <c r="G10">
        <v>5.6</v>
      </c>
      <c r="H10" s="1">
        <v>221260</v>
      </c>
      <c r="I10">
        <v>111.6</v>
      </c>
      <c r="J10">
        <v>4.9000000000000004</v>
      </c>
      <c r="K10" s="1">
        <v>2388629</v>
      </c>
    </row>
    <row r="11" spans="1:13">
      <c r="A11" t="s">
        <v>30</v>
      </c>
      <c r="B11" s="1">
        <v>135205</v>
      </c>
      <c r="C11">
        <v>56</v>
      </c>
      <c r="D11">
        <v>6.5</v>
      </c>
      <c r="E11" s="1">
        <v>5248</v>
      </c>
      <c r="F11">
        <v>98.3</v>
      </c>
      <c r="G11">
        <v>8.6</v>
      </c>
      <c r="H11" s="1">
        <v>6705</v>
      </c>
      <c r="I11">
        <v>176.3</v>
      </c>
      <c r="J11">
        <v>5.5</v>
      </c>
      <c r="K11" s="1">
        <v>147158</v>
      </c>
    </row>
    <row r="12" spans="1:13">
      <c r="A12" t="s">
        <v>31</v>
      </c>
      <c r="B12" s="1">
        <v>811230</v>
      </c>
      <c r="C12">
        <v>72.260000000000005</v>
      </c>
      <c r="D12">
        <v>5.0999999999999996</v>
      </c>
      <c r="E12" s="1">
        <v>207806</v>
      </c>
      <c r="F12">
        <v>86.8</v>
      </c>
      <c r="G12">
        <v>5.6</v>
      </c>
      <c r="H12" s="1">
        <v>221260</v>
      </c>
      <c r="I12">
        <v>108.6</v>
      </c>
      <c r="J12">
        <v>7.2</v>
      </c>
      <c r="K12" s="1">
        <v>1240296</v>
      </c>
    </row>
    <row r="13" spans="1:13">
      <c r="A13" t="s">
        <v>32</v>
      </c>
    </row>
    <row r="14" spans="1:13">
      <c r="A14" t="s">
        <v>33</v>
      </c>
      <c r="B14" s="1">
        <v>913458</v>
      </c>
      <c r="C14">
        <v>95.2</v>
      </c>
      <c r="D14">
        <v>5.0999999999999996</v>
      </c>
      <c r="E14" s="1">
        <v>17842</v>
      </c>
      <c r="F14">
        <v>133.69999999999999</v>
      </c>
      <c r="G14">
        <v>6.3</v>
      </c>
      <c r="H14" s="1">
        <v>6705</v>
      </c>
      <c r="I14">
        <v>218.6</v>
      </c>
      <c r="J14">
        <v>8.6999999999999993</v>
      </c>
      <c r="K14" s="1">
        <v>938005</v>
      </c>
    </row>
    <row r="15" spans="1:13">
      <c r="A15" t="s">
        <v>34</v>
      </c>
      <c r="B15" s="1">
        <v>847504</v>
      </c>
      <c r="C15">
        <v>129.80000000000001</v>
      </c>
      <c r="D15">
        <v>8.4</v>
      </c>
      <c r="E15" s="1">
        <v>2099</v>
      </c>
      <c r="F15">
        <v>161</v>
      </c>
      <c r="G15">
        <v>9</v>
      </c>
      <c r="H15" s="1">
        <v>958</v>
      </c>
      <c r="I15">
        <v>573.20000000000005</v>
      </c>
      <c r="J15">
        <v>6.5</v>
      </c>
      <c r="K15" s="1">
        <v>850561</v>
      </c>
    </row>
    <row r="16" spans="1:13">
      <c r="A16" t="s">
        <v>35</v>
      </c>
      <c r="B16" s="1">
        <v>303387</v>
      </c>
      <c r="C16">
        <v>147.69999999999999</v>
      </c>
      <c r="D16">
        <v>6.5</v>
      </c>
      <c r="E16" s="1">
        <v>99705</v>
      </c>
      <c r="F16">
        <v>145.6</v>
      </c>
      <c r="G16">
        <v>6.3</v>
      </c>
      <c r="H16" s="1">
        <v>112067</v>
      </c>
      <c r="I16">
        <v>178.3</v>
      </c>
      <c r="J16">
        <v>7.6</v>
      </c>
      <c r="K16" s="1">
        <v>515159</v>
      </c>
    </row>
    <row r="17" spans="1:12">
      <c r="A17" t="s">
        <v>36</v>
      </c>
      <c r="B17" s="1">
        <v>105524</v>
      </c>
      <c r="C17">
        <v>176.6</v>
      </c>
      <c r="D17">
        <v>6.4</v>
      </c>
      <c r="E17" s="1">
        <v>5246</v>
      </c>
      <c r="F17">
        <v>207.3</v>
      </c>
      <c r="G17">
        <v>7.7</v>
      </c>
      <c r="H17" s="1">
        <v>2872</v>
      </c>
      <c r="I17">
        <v>577.1</v>
      </c>
      <c r="J17">
        <v>7.9</v>
      </c>
      <c r="K17" s="1">
        <v>113642</v>
      </c>
    </row>
    <row r="18" spans="1:12">
      <c r="A18" t="s">
        <v>37</v>
      </c>
    </row>
    <row r="19" spans="1:12">
      <c r="A19" t="s">
        <v>60</v>
      </c>
      <c r="B19" s="1">
        <v>124807</v>
      </c>
      <c r="C19">
        <v>282.39999999999998</v>
      </c>
      <c r="D19">
        <v>3.8</v>
      </c>
      <c r="K19" s="1">
        <v>124807</v>
      </c>
      <c r="L19">
        <v>282.39999999999998</v>
      </c>
    </row>
    <row r="20" spans="1:12">
      <c r="A20" t="s">
        <v>61</v>
      </c>
      <c r="B20" s="1">
        <v>61648</v>
      </c>
      <c r="D20">
        <v>2.72</v>
      </c>
      <c r="K20" s="1">
        <v>61648</v>
      </c>
      <c r="L20">
        <v>2042.4</v>
      </c>
    </row>
    <row r="22" spans="1:12">
      <c r="A22" t="s">
        <v>8</v>
      </c>
      <c r="B22" s="1">
        <v>32976812</v>
      </c>
      <c r="E22" s="1">
        <v>1049525</v>
      </c>
      <c r="H22" s="1">
        <v>957834</v>
      </c>
      <c r="K22" s="1">
        <v>34984171</v>
      </c>
    </row>
    <row r="23" spans="1:12">
      <c r="A23" t="s">
        <v>9</v>
      </c>
      <c r="B23" s="1"/>
      <c r="E23" s="1"/>
      <c r="H23" s="1"/>
      <c r="K23" s="1">
        <f>K19+K20+K22</f>
        <v>35170626</v>
      </c>
    </row>
    <row r="25" spans="1:12">
      <c r="A25" t="s">
        <v>42</v>
      </c>
    </row>
    <row r="26" spans="1:12">
      <c r="A26" t="s">
        <v>57</v>
      </c>
    </row>
    <row r="27" spans="1:12">
      <c r="A27" t="s">
        <v>58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pane ySplit="1700" topLeftCell="A21" activePane="bottomLeft"/>
      <selection activeCell="L47" sqref="L47"/>
      <selection pane="bottomLeft" activeCell="I59" sqref="I59"/>
    </sheetView>
  </sheetViews>
  <sheetFormatPr baseColWidth="10" defaultColWidth="8.83203125" defaultRowHeight="13"/>
  <cols>
    <col min="1" max="1" width="15.83203125" customWidth="1"/>
    <col min="2" max="3" width="8.83203125" customWidth="1"/>
    <col min="4" max="4" width="9.33203125" customWidth="1"/>
    <col min="5" max="5" width="8.83203125" customWidth="1"/>
    <col min="6" max="7" width="10.5" customWidth="1"/>
    <col min="8" max="8" width="8.83203125" customWidth="1"/>
    <col min="9" max="9" width="9.6640625" customWidth="1"/>
    <col min="10" max="10" width="8.83203125" customWidth="1"/>
    <col min="11" max="11" width="11.1640625" customWidth="1"/>
    <col min="12" max="12" width="10.1640625" customWidth="1"/>
  </cols>
  <sheetData>
    <row r="1" spans="1:12">
      <c r="C1" s="4" t="s">
        <v>107</v>
      </c>
      <c r="D1" s="4"/>
      <c r="E1" s="4"/>
      <c r="F1" s="4"/>
      <c r="G1" s="2"/>
      <c r="H1" s="4" t="s">
        <v>108</v>
      </c>
      <c r="I1" s="4"/>
      <c r="J1" s="4"/>
      <c r="K1" s="4"/>
    </row>
    <row r="2" spans="1:12">
      <c r="A2" t="s">
        <v>63</v>
      </c>
      <c r="B2" t="s">
        <v>62</v>
      </c>
      <c r="C2" t="s">
        <v>1</v>
      </c>
      <c r="D2" t="s">
        <v>0</v>
      </c>
      <c r="E2" t="s">
        <v>63</v>
      </c>
      <c r="F2" t="s">
        <v>64</v>
      </c>
      <c r="G2" t="s">
        <v>64</v>
      </c>
      <c r="H2" t="s">
        <v>1</v>
      </c>
      <c r="I2" t="s">
        <v>0</v>
      </c>
      <c r="J2" t="s">
        <v>63</v>
      </c>
      <c r="K2" t="s">
        <v>64</v>
      </c>
      <c r="L2" t="s">
        <v>64</v>
      </c>
    </row>
    <row r="3" spans="1:12">
      <c r="A3" t="s">
        <v>66</v>
      </c>
      <c r="F3" t="s">
        <v>65</v>
      </c>
      <c r="G3" t="s">
        <v>2</v>
      </c>
      <c r="K3" t="s">
        <v>65</v>
      </c>
      <c r="L3" t="s">
        <v>2</v>
      </c>
    </row>
    <row r="5" spans="1:12">
      <c r="A5" t="s">
        <v>67</v>
      </c>
      <c r="B5">
        <v>135</v>
      </c>
      <c r="C5">
        <v>114</v>
      </c>
      <c r="D5">
        <f>2.72*C5</f>
        <v>310.08000000000004</v>
      </c>
      <c r="E5">
        <f>B5*C5</f>
        <v>15390</v>
      </c>
      <c r="F5">
        <f>E5/C5</f>
        <v>135</v>
      </c>
      <c r="G5">
        <f>E5/D5</f>
        <v>49.632352941176464</v>
      </c>
      <c r="H5">
        <v>4197</v>
      </c>
      <c r="I5">
        <f>3.8*H5</f>
        <v>15948.599999999999</v>
      </c>
      <c r="J5">
        <f>H5*B5</f>
        <v>566595</v>
      </c>
      <c r="K5">
        <f>J5/H5</f>
        <v>135</v>
      </c>
      <c r="L5">
        <f>J5/I5</f>
        <v>35.526315789473685</v>
      </c>
    </row>
    <row r="6" spans="1:12">
      <c r="A6" t="s">
        <v>68</v>
      </c>
      <c r="B6">
        <v>175</v>
      </c>
      <c r="C6">
        <v>227</v>
      </c>
      <c r="D6">
        <f t="shared" ref="D6:D45" si="0">2.72*C6</f>
        <v>617.44000000000005</v>
      </c>
      <c r="E6">
        <f t="shared" ref="E6:E45" si="1">B6*C6</f>
        <v>39725</v>
      </c>
      <c r="F6">
        <f t="shared" ref="F6:F44" si="2">E6/C6</f>
        <v>175</v>
      </c>
      <c r="G6">
        <f t="shared" ref="G6:G44" si="3">E6/D6</f>
        <v>64.338235294117638</v>
      </c>
      <c r="H6">
        <v>5800</v>
      </c>
      <c r="I6">
        <f t="shared" ref="I6:I45" si="4">3.8*H6</f>
        <v>22040</v>
      </c>
      <c r="J6">
        <f t="shared" ref="J6:J45" si="5">H6*B6</f>
        <v>1015000</v>
      </c>
      <c r="K6">
        <f t="shared" ref="K6:K45" si="6">J6/H6</f>
        <v>175</v>
      </c>
      <c r="L6">
        <f t="shared" ref="L6:L45" si="7">J6/I6</f>
        <v>46.05263157894737</v>
      </c>
    </row>
    <row r="7" spans="1:12">
      <c r="A7" t="s">
        <v>69</v>
      </c>
      <c r="B7">
        <v>225</v>
      </c>
      <c r="C7">
        <v>254</v>
      </c>
      <c r="D7">
        <f t="shared" si="0"/>
        <v>690.88</v>
      </c>
      <c r="E7">
        <f t="shared" si="1"/>
        <v>57150</v>
      </c>
      <c r="F7">
        <f t="shared" si="2"/>
        <v>225</v>
      </c>
      <c r="G7">
        <f t="shared" si="3"/>
        <v>82.720588235294116</v>
      </c>
      <c r="H7">
        <v>5196</v>
      </c>
      <c r="I7">
        <f t="shared" si="4"/>
        <v>19744.8</v>
      </c>
      <c r="J7">
        <f t="shared" si="5"/>
        <v>1169100</v>
      </c>
      <c r="K7">
        <f t="shared" si="6"/>
        <v>225</v>
      </c>
      <c r="L7">
        <f t="shared" si="7"/>
        <v>59.210526315789473</v>
      </c>
    </row>
    <row r="8" spans="1:12">
      <c r="A8" t="s">
        <v>70</v>
      </c>
      <c r="B8">
        <v>375</v>
      </c>
      <c r="C8">
        <v>209</v>
      </c>
      <c r="D8">
        <f t="shared" si="0"/>
        <v>568.48</v>
      </c>
      <c r="E8">
        <f t="shared" si="1"/>
        <v>78375</v>
      </c>
      <c r="F8">
        <f t="shared" si="2"/>
        <v>375</v>
      </c>
      <c r="G8">
        <f t="shared" si="3"/>
        <v>137.86764705882354</v>
      </c>
      <c r="H8">
        <v>4165</v>
      </c>
      <c r="I8">
        <f t="shared" si="4"/>
        <v>15827</v>
      </c>
      <c r="J8">
        <f t="shared" si="5"/>
        <v>1561875</v>
      </c>
      <c r="K8">
        <f t="shared" si="6"/>
        <v>375</v>
      </c>
      <c r="L8">
        <f t="shared" si="7"/>
        <v>98.684210526315795</v>
      </c>
    </row>
    <row r="9" spans="1:12">
      <c r="A9" t="s">
        <v>71</v>
      </c>
      <c r="B9">
        <v>350</v>
      </c>
      <c r="C9">
        <v>714</v>
      </c>
      <c r="D9">
        <f t="shared" si="0"/>
        <v>1942.0800000000002</v>
      </c>
      <c r="E9">
        <f t="shared" si="1"/>
        <v>249900</v>
      </c>
      <c r="F9">
        <f t="shared" si="2"/>
        <v>350</v>
      </c>
      <c r="G9">
        <f t="shared" si="3"/>
        <v>128.67647058823528</v>
      </c>
      <c r="H9">
        <v>11470</v>
      </c>
      <c r="I9">
        <f t="shared" si="4"/>
        <v>43586</v>
      </c>
      <c r="J9">
        <f t="shared" si="5"/>
        <v>4014500</v>
      </c>
      <c r="K9">
        <f t="shared" si="6"/>
        <v>350</v>
      </c>
      <c r="L9">
        <f t="shared" si="7"/>
        <v>92.10526315789474</v>
      </c>
    </row>
    <row r="10" spans="1:12">
      <c r="A10" t="s">
        <v>72</v>
      </c>
      <c r="B10">
        <v>450</v>
      </c>
      <c r="C10">
        <v>560</v>
      </c>
      <c r="D10">
        <f t="shared" si="0"/>
        <v>1523.2</v>
      </c>
      <c r="E10">
        <f t="shared" si="1"/>
        <v>252000</v>
      </c>
      <c r="F10">
        <f t="shared" si="2"/>
        <v>450</v>
      </c>
      <c r="G10">
        <f t="shared" si="3"/>
        <v>165.44117647058823</v>
      </c>
      <c r="H10">
        <v>18599</v>
      </c>
      <c r="I10">
        <f t="shared" si="4"/>
        <v>70676.2</v>
      </c>
      <c r="J10">
        <f t="shared" si="5"/>
        <v>8369550</v>
      </c>
      <c r="K10">
        <f t="shared" si="6"/>
        <v>450</v>
      </c>
      <c r="L10">
        <f t="shared" si="7"/>
        <v>118.42105263157896</v>
      </c>
    </row>
    <row r="11" spans="1:12">
      <c r="A11" t="s">
        <v>73</v>
      </c>
      <c r="B11">
        <v>550</v>
      </c>
      <c r="C11">
        <v>526</v>
      </c>
      <c r="D11">
        <f t="shared" si="0"/>
        <v>1430.72</v>
      </c>
      <c r="E11">
        <f t="shared" si="1"/>
        <v>289300</v>
      </c>
      <c r="F11">
        <f t="shared" si="2"/>
        <v>550</v>
      </c>
      <c r="G11">
        <f t="shared" si="3"/>
        <v>202.20588235294116</v>
      </c>
      <c r="H11">
        <v>12120</v>
      </c>
      <c r="I11">
        <f t="shared" si="4"/>
        <v>46056</v>
      </c>
      <c r="J11">
        <f t="shared" si="5"/>
        <v>6666000</v>
      </c>
      <c r="K11">
        <f t="shared" si="6"/>
        <v>550</v>
      </c>
      <c r="L11">
        <f t="shared" si="7"/>
        <v>144.73684210526315</v>
      </c>
    </row>
    <row r="12" spans="1:12">
      <c r="A12" t="s">
        <v>74</v>
      </c>
      <c r="B12">
        <v>700</v>
      </c>
      <c r="C12">
        <v>1699</v>
      </c>
      <c r="D12">
        <f t="shared" si="0"/>
        <v>4621.2800000000007</v>
      </c>
      <c r="E12">
        <f t="shared" si="1"/>
        <v>1189300</v>
      </c>
      <c r="F12">
        <f t="shared" si="2"/>
        <v>700</v>
      </c>
      <c r="G12">
        <f t="shared" si="3"/>
        <v>257.35294117647055</v>
      </c>
      <c r="H12">
        <v>31799</v>
      </c>
      <c r="I12">
        <f t="shared" si="4"/>
        <v>120836.2</v>
      </c>
      <c r="J12">
        <f t="shared" si="5"/>
        <v>22259300</v>
      </c>
      <c r="K12">
        <f t="shared" si="6"/>
        <v>700</v>
      </c>
      <c r="L12">
        <f t="shared" si="7"/>
        <v>184.21052631578948</v>
      </c>
    </row>
    <row r="13" spans="1:12">
      <c r="A13" t="s">
        <v>75</v>
      </c>
      <c r="B13">
        <v>900</v>
      </c>
      <c r="C13">
        <v>1727</v>
      </c>
      <c r="D13">
        <f t="shared" si="0"/>
        <v>4697.4400000000005</v>
      </c>
      <c r="E13">
        <f t="shared" si="1"/>
        <v>1554300</v>
      </c>
      <c r="F13">
        <f t="shared" si="2"/>
        <v>900</v>
      </c>
      <c r="G13">
        <f t="shared" si="3"/>
        <v>330.88235294117641</v>
      </c>
      <c r="H13">
        <v>6951</v>
      </c>
      <c r="I13">
        <f t="shared" si="4"/>
        <v>26413.8</v>
      </c>
      <c r="J13">
        <f t="shared" si="5"/>
        <v>6255900</v>
      </c>
      <c r="K13">
        <f t="shared" si="6"/>
        <v>900</v>
      </c>
      <c r="L13">
        <f t="shared" si="7"/>
        <v>236.84210526315789</v>
      </c>
    </row>
    <row r="14" spans="1:12">
      <c r="A14" t="s">
        <v>76</v>
      </c>
      <c r="B14">
        <v>1100</v>
      </c>
      <c r="C14">
        <v>1543</v>
      </c>
      <c r="D14">
        <f t="shared" si="0"/>
        <v>4196.96</v>
      </c>
      <c r="E14">
        <f t="shared" si="1"/>
        <v>1697300</v>
      </c>
      <c r="F14">
        <f t="shared" si="2"/>
        <v>1100</v>
      </c>
      <c r="G14">
        <f t="shared" si="3"/>
        <v>404.41176470588238</v>
      </c>
      <c r="H14">
        <v>3383</v>
      </c>
      <c r="I14">
        <f t="shared" si="4"/>
        <v>12855.4</v>
      </c>
      <c r="J14">
        <f t="shared" si="5"/>
        <v>3721300</v>
      </c>
      <c r="K14">
        <f t="shared" si="6"/>
        <v>1100</v>
      </c>
      <c r="L14">
        <f t="shared" si="7"/>
        <v>289.4736842105263</v>
      </c>
    </row>
    <row r="15" spans="1:12">
      <c r="A15" t="s">
        <v>77</v>
      </c>
      <c r="B15">
        <v>1350</v>
      </c>
      <c r="C15">
        <v>2636</v>
      </c>
      <c r="D15">
        <f t="shared" si="0"/>
        <v>7169.92</v>
      </c>
      <c r="E15">
        <f t="shared" si="1"/>
        <v>3558600</v>
      </c>
      <c r="F15">
        <f t="shared" si="2"/>
        <v>1350</v>
      </c>
      <c r="G15">
        <f t="shared" si="3"/>
        <v>496.3235294117647</v>
      </c>
      <c r="H15">
        <v>4481</v>
      </c>
      <c r="I15">
        <f t="shared" si="4"/>
        <v>17027.8</v>
      </c>
      <c r="J15">
        <f t="shared" si="5"/>
        <v>6049350</v>
      </c>
      <c r="K15">
        <f t="shared" si="6"/>
        <v>1350</v>
      </c>
      <c r="L15">
        <f t="shared" si="7"/>
        <v>355.26315789473688</v>
      </c>
    </row>
    <row r="16" spans="1:12">
      <c r="A16" t="s">
        <v>78</v>
      </c>
      <c r="B16">
        <v>1650</v>
      </c>
      <c r="C16">
        <v>2854</v>
      </c>
      <c r="D16">
        <f t="shared" si="0"/>
        <v>7762.88</v>
      </c>
      <c r="E16">
        <f t="shared" si="1"/>
        <v>4709100</v>
      </c>
      <c r="F16">
        <f t="shared" si="2"/>
        <v>1650</v>
      </c>
      <c r="G16">
        <f t="shared" si="3"/>
        <v>606.61764705882354</v>
      </c>
      <c r="H16">
        <v>2973</v>
      </c>
      <c r="I16">
        <f t="shared" si="4"/>
        <v>11297.4</v>
      </c>
      <c r="J16">
        <f t="shared" si="5"/>
        <v>4905450</v>
      </c>
      <c r="K16">
        <f t="shared" si="6"/>
        <v>1650</v>
      </c>
      <c r="L16">
        <f t="shared" si="7"/>
        <v>434.21052631578948</v>
      </c>
    </row>
    <row r="17" spans="1:12">
      <c r="A17" t="s">
        <v>79</v>
      </c>
      <c r="B17">
        <v>1950</v>
      </c>
      <c r="C17">
        <v>3116</v>
      </c>
      <c r="D17">
        <f t="shared" si="0"/>
        <v>8475.52</v>
      </c>
      <c r="E17">
        <f t="shared" si="1"/>
        <v>6076200</v>
      </c>
      <c r="F17">
        <f t="shared" si="2"/>
        <v>1950</v>
      </c>
      <c r="G17">
        <f t="shared" si="3"/>
        <v>716.91176470588232</v>
      </c>
      <c r="H17">
        <v>2694</v>
      </c>
      <c r="I17">
        <f t="shared" si="4"/>
        <v>10237.199999999999</v>
      </c>
      <c r="J17">
        <f t="shared" si="5"/>
        <v>5253300</v>
      </c>
      <c r="K17">
        <f t="shared" si="6"/>
        <v>1950</v>
      </c>
      <c r="L17">
        <f t="shared" si="7"/>
        <v>513.1578947368422</v>
      </c>
    </row>
    <row r="18" spans="1:12">
      <c r="A18" t="s">
        <v>80</v>
      </c>
      <c r="B18">
        <v>2250</v>
      </c>
      <c r="C18">
        <v>3280</v>
      </c>
      <c r="D18">
        <f t="shared" si="0"/>
        <v>8921.6</v>
      </c>
      <c r="E18">
        <f t="shared" si="1"/>
        <v>7380000</v>
      </c>
      <c r="F18">
        <f t="shared" si="2"/>
        <v>2250</v>
      </c>
      <c r="G18">
        <f t="shared" si="3"/>
        <v>827.2058823529411</v>
      </c>
      <c r="H18">
        <v>1545</v>
      </c>
      <c r="I18">
        <f t="shared" si="4"/>
        <v>5871</v>
      </c>
      <c r="J18">
        <f t="shared" si="5"/>
        <v>3476250</v>
      </c>
      <c r="K18">
        <f t="shared" si="6"/>
        <v>2250</v>
      </c>
      <c r="L18">
        <f t="shared" si="7"/>
        <v>592.10526315789468</v>
      </c>
    </row>
    <row r="19" spans="1:12">
      <c r="A19" t="s">
        <v>81</v>
      </c>
      <c r="B19">
        <v>2350</v>
      </c>
      <c r="C19">
        <v>3422</v>
      </c>
      <c r="D19">
        <f t="shared" si="0"/>
        <v>9307.84</v>
      </c>
      <c r="E19">
        <f t="shared" si="1"/>
        <v>8041700</v>
      </c>
      <c r="F19">
        <f t="shared" si="2"/>
        <v>2350</v>
      </c>
      <c r="G19">
        <f t="shared" si="3"/>
        <v>863.97058823529414</v>
      </c>
      <c r="H19">
        <v>1585</v>
      </c>
      <c r="I19">
        <f t="shared" si="4"/>
        <v>6023</v>
      </c>
      <c r="J19">
        <f t="shared" si="5"/>
        <v>3724750</v>
      </c>
      <c r="K19">
        <f t="shared" si="6"/>
        <v>2350</v>
      </c>
      <c r="L19">
        <f t="shared" si="7"/>
        <v>618.42105263157896</v>
      </c>
    </row>
    <row r="20" spans="1:12">
      <c r="A20" t="s">
        <v>82</v>
      </c>
      <c r="B20">
        <v>2850</v>
      </c>
      <c r="C20">
        <v>2639</v>
      </c>
      <c r="D20">
        <f t="shared" si="0"/>
        <v>7178.0800000000008</v>
      </c>
      <c r="E20">
        <f t="shared" si="1"/>
        <v>7521150</v>
      </c>
      <c r="F20">
        <f t="shared" si="2"/>
        <v>2850</v>
      </c>
      <c r="G20">
        <f t="shared" si="3"/>
        <v>1047.7941176470588</v>
      </c>
      <c r="H20">
        <v>1060</v>
      </c>
      <c r="I20">
        <f t="shared" si="4"/>
        <v>4028</v>
      </c>
      <c r="J20">
        <f t="shared" si="5"/>
        <v>3021000</v>
      </c>
      <c r="K20">
        <f t="shared" si="6"/>
        <v>2850</v>
      </c>
      <c r="L20">
        <f t="shared" si="7"/>
        <v>750</v>
      </c>
    </row>
    <row r="21" spans="1:12">
      <c r="A21" t="s">
        <v>83</v>
      </c>
      <c r="B21">
        <v>3250</v>
      </c>
      <c r="C21">
        <v>4357</v>
      </c>
      <c r="D21">
        <f t="shared" si="0"/>
        <v>11851.04</v>
      </c>
      <c r="E21">
        <f t="shared" si="1"/>
        <v>14160250</v>
      </c>
      <c r="F21">
        <f t="shared" si="2"/>
        <v>3250</v>
      </c>
      <c r="G21">
        <f t="shared" si="3"/>
        <v>1194.8529411764705</v>
      </c>
      <c r="H21">
        <v>1466</v>
      </c>
      <c r="I21">
        <f t="shared" si="4"/>
        <v>5570.8</v>
      </c>
      <c r="J21">
        <f t="shared" si="5"/>
        <v>4764500</v>
      </c>
      <c r="K21">
        <f t="shared" si="6"/>
        <v>3250</v>
      </c>
      <c r="L21">
        <f t="shared" si="7"/>
        <v>855.26315789473676</v>
      </c>
    </row>
    <row r="22" spans="1:12">
      <c r="A22" t="s">
        <v>84</v>
      </c>
      <c r="B22">
        <v>3750</v>
      </c>
      <c r="C22">
        <v>3789</v>
      </c>
      <c r="D22">
        <f t="shared" si="0"/>
        <v>10306.08</v>
      </c>
      <c r="E22">
        <f t="shared" si="1"/>
        <v>14208750</v>
      </c>
      <c r="F22">
        <f t="shared" si="2"/>
        <v>3750</v>
      </c>
      <c r="G22">
        <f t="shared" si="3"/>
        <v>1378.6764705882354</v>
      </c>
      <c r="H22">
        <v>1168</v>
      </c>
      <c r="I22">
        <f t="shared" si="4"/>
        <v>4438.3999999999996</v>
      </c>
      <c r="J22">
        <f t="shared" si="5"/>
        <v>4380000</v>
      </c>
      <c r="K22">
        <f t="shared" si="6"/>
        <v>3750</v>
      </c>
      <c r="L22">
        <f t="shared" si="7"/>
        <v>986.84210526315803</v>
      </c>
    </row>
    <row r="23" spans="1:12">
      <c r="A23" t="s">
        <v>85</v>
      </c>
      <c r="B23">
        <v>4250</v>
      </c>
      <c r="C23">
        <v>3245</v>
      </c>
      <c r="D23">
        <f t="shared" si="0"/>
        <v>8826.4000000000015</v>
      </c>
      <c r="E23">
        <f t="shared" si="1"/>
        <v>13791250</v>
      </c>
      <c r="F23">
        <f t="shared" si="2"/>
        <v>4250</v>
      </c>
      <c r="G23">
        <f t="shared" si="3"/>
        <v>1562.4999999999998</v>
      </c>
      <c r="H23">
        <v>715</v>
      </c>
      <c r="I23">
        <f t="shared" si="4"/>
        <v>2717</v>
      </c>
      <c r="J23">
        <f t="shared" si="5"/>
        <v>3038750</v>
      </c>
      <c r="K23">
        <f t="shared" si="6"/>
        <v>4250</v>
      </c>
      <c r="L23">
        <f t="shared" si="7"/>
        <v>1118.421052631579</v>
      </c>
    </row>
    <row r="24" spans="1:12">
      <c r="A24" t="s">
        <v>86</v>
      </c>
      <c r="B24">
        <v>4750</v>
      </c>
      <c r="C24">
        <v>3089</v>
      </c>
      <c r="D24">
        <f t="shared" si="0"/>
        <v>8402.08</v>
      </c>
      <c r="E24">
        <f t="shared" si="1"/>
        <v>14672750</v>
      </c>
      <c r="F24">
        <f t="shared" si="2"/>
        <v>4750</v>
      </c>
      <c r="G24">
        <f t="shared" si="3"/>
        <v>1746.3235294117646</v>
      </c>
      <c r="H24">
        <v>590</v>
      </c>
      <c r="I24">
        <f t="shared" si="4"/>
        <v>2242</v>
      </c>
      <c r="J24">
        <f t="shared" si="5"/>
        <v>2802500</v>
      </c>
      <c r="K24">
        <f t="shared" si="6"/>
        <v>4750</v>
      </c>
      <c r="L24">
        <f t="shared" si="7"/>
        <v>1250</v>
      </c>
    </row>
    <row r="25" spans="1:12">
      <c r="A25" t="s">
        <v>87</v>
      </c>
      <c r="B25">
        <v>5500</v>
      </c>
      <c r="C25">
        <v>4734</v>
      </c>
      <c r="D25">
        <f t="shared" si="0"/>
        <v>12876.480000000001</v>
      </c>
      <c r="E25">
        <f t="shared" si="1"/>
        <v>26037000</v>
      </c>
      <c r="F25">
        <f t="shared" si="2"/>
        <v>5500</v>
      </c>
      <c r="G25">
        <f t="shared" si="3"/>
        <v>2022.0588235294115</v>
      </c>
      <c r="H25">
        <v>729</v>
      </c>
      <c r="I25">
        <f t="shared" si="4"/>
        <v>2770.2</v>
      </c>
      <c r="J25">
        <f t="shared" si="5"/>
        <v>4009500</v>
      </c>
      <c r="K25">
        <f t="shared" si="6"/>
        <v>5500</v>
      </c>
      <c r="L25">
        <f t="shared" si="7"/>
        <v>1447.3684210526317</v>
      </c>
    </row>
    <row r="26" spans="1:12">
      <c r="A26" t="s">
        <v>88</v>
      </c>
      <c r="B26">
        <v>6500</v>
      </c>
      <c r="C26">
        <v>3619</v>
      </c>
      <c r="D26">
        <f t="shared" si="0"/>
        <v>9843.68</v>
      </c>
      <c r="E26">
        <f t="shared" si="1"/>
        <v>23523500</v>
      </c>
      <c r="F26">
        <f t="shared" si="2"/>
        <v>6500</v>
      </c>
      <c r="G26">
        <f t="shared" si="3"/>
        <v>2389.705882352941</v>
      </c>
      <c r="H26">
        <v>512</v>
      </c>
      <c r="I26">
        <f t="shared" si="4"/>
        <v>1945.6</v>
      </c>
      <c r="J26">
        <f t="shared" si="5"/>
        <v>3328000</v>
      </c>
      <c r="K26">
        <f t="shared" si="6"/>
        <v>6500</v>
      </c>
      <c r="L26">
        <f t="shared" si="7"/>
        <v>1710.5263157894738</v>
      </c>
    </row>
    <row r="27" spans="1:12">
      <c r="A27" t="s">
        <v>89</v>
      </c>
      <c r="B27">
        <v>7500</v>
      </c>
      <c r="C27">
        <v>2724</v>
      </c>
      <c r="D27">
        <f t="shared" si="0"/>
        <v>7409.2800000000007</v>
      </c>
      <c r="E27">
        <f t="shared" si="1"/>
        <v>20430000</v>
      </c>
      <c r="F27">
        <f t="shared" si="2"/>
        <v>7500</v>
      </c>
      <c r="G27">
        <f t="shared" si="3"/>
        <v>2757.3529411764703</v>
      </c>
      <c r="H27">
        <v>303</v>
      </c>
      <c r="I27">
        <f t="shared" si="4"/>
        <v>1151.3999999999999</v>
      </c>
      <c r="J27">
        <f t="shared" si="5"/>
        <v>2272500</v>
      </c>
      <c r="K27">
        <f t="shared" si="6"/>
        <v>7500</v>
      </c>
      <c r="L27">
        <f t="shared" si="7"/>
        <v>1973.6842105263161</v>
      </c>
    </row>
    <row r="28" spans="1:12">
      <c r="A28" t="s">
        <v>90</v>
      </c>
      <c r="B28">
        <v>8500</v>
      </c>
      <c r="C28">
        <v>2104</v>
      </c>
      <c r="D28">
        <f t="shared" si="0"/>
        <v>5722.88</v>
      </c>
      <c r="E28">
        <f t="shared" si="1"/>
        <v>17884000</v>
      </c>
      <c r="F28">
        <f t="shared" si="2"/>
        <v>8500</v>
      </c>
      <c r="G28">
        <f t="shared" si="3"/>
        <v>3125</v>
      </c>
      <c r="H28">
        <v>232</v>
      </c>
      <c r="I28">
        <f t="shared" si="4"/>
        <v>881.59999999999991</v>
      </c>
      <c r="J28">
        <f t="shared" si="5"/>
        <v>1972000</v>
      </c>
      <c r="K28">
        <f t="shared" si="6"/>
        <v>8500</v>
      </c>
      <c r="L28">
        <f t="shared" si="7"/>
        <v>2236.8421052631579</v>
      </c>
    </row>
    <row r="29" spans="1:12">
      <c r="A29" t="s">
        <v>91</v>
      </c>
      <c r="B29">
        <v>9500</v>
      </c>
      <c r="C29">
        <v>1639</v>
      </c>
      <c r="D29">
        <f t="shared" si="0"/>
        <v>4458.08</v>
      </c>
      <c r="E29">
        <f t="shared" si="1"/>
        <v>15570500</v>
      </c>
      <c r="F29">
        <f t="shared" si="2"/>
        <v>9500</v>
      </c>
      <c r="G29">
        <f t="shared" si="3"/>
        <v>3492.6470588235293</v>
      </c>
      <c r="H29">
        <v>175</v>
      </c>
      <c r="I29">
        <f t="shared" si="4"/>
        <v>665</v>
      </c>
      <c r="J29">
        <f t="shared" si="5"/>
        <v>1662500</v>
      </c>
      <c r="K29">
        <f t="shared" si="6"/>
        <v>9500</v>
      </c>
      <c r="L29">
        <f t="shared" si="7"/>
        <v>2500</v>
      </c>
    </row>
    <row r="30" spans="1:12">
      <c r="A30" t="s">
        <v>92</v>
      </c>
      <c r="B30">
        <v>11000</v>
      </c>
      <c r="C30">
        <v>2168</v>
      </c>
      <c r="D30">
        <f t="shared" si="0"/>
        <v>5896.96</v>
      </c>
      <c r="E30">
        <f t="shared" si="1"/>
        <v>23848000</v>
      </c>
      <c r="F30">
        <f t="shared" si="2"/>
        <v>11000</v>
      </c>
      <c r="G30">
        <f t="shared" si="3"/>
        <v>4044.1176470588234</v>
      </c>
      <c r="H30">
        <v>235</v>
      </c>
      <c r="I30">
        <f t="shared" si="4"/>
        <v>893</v>
      </c>
      <c r="J30">
        <f t="shared" si="5"/>
        <v>2585000</v>
      </c>
      <c r="K30">
        <f t="shared" si="6"/>
        <v>11000</v>
      </c>
      <c r="L30">
        <f t="shared" si="7"/>
        <v>2894.7368421052633</v>
      </c>
    </row>
    <row r="31" spans="1:12">
      <c r="A31" t="s">
        <v>93</v>
      </c>
      <c r="B31">
        <v>14000</v>
      </c>
      <c r="C31">
        <v>1917</v>
      </c>
      <c r="D31">
        <f t="shared" si="0"/>
        <v>5214.2400000000007</v>
      </c>
      <c r="E31">
        <f t="shared" si="1"/>
        <v>26838000</v>
      </c>
      <c r="F31">
        <f t="shared" si="2"/>
        <v>14000</v>
      </c>
      <c r="G31">
        <f t="shared" si="3"/>
        <v>5147.0588235294108</v>
      </c>
      <c r="H31">
        <v>207</v>
      </c>
      <c r="I31">
        <f t="shared" si="4"/>
        <v>786.59999999999991</v>
      </c>
      <c r="J31">
        <f t="shared" si="5"/>
        <v>2898000</v>
      </c>
      <c r="K31">
        <f t="shared" si="6"/>
        <v>14000</v>
      </c>
      <c r="L31">
        <f t="shared" si="7"/>
        <v>3684.21052631579</v>
      </c>
    </row>
    <row r="32" spans="1:12">
      <c r="A32" t="s">
        <v>94</v>
      </c>
      <c r="B32">
        <v>17500</v>
      </c>
      <c r="C32">
        <v>1270</v>
      </c>
      <c r="D32">
        <f t="shared" si="0"/>
        <v>3454.4</v>
      </c>
      <c r="E32">
        <f t="shared" si="1"/>
        <v>22225000</v>
      </c>
      <c r="F32">
        <f t="shared" si="2"/>
        <v>17500</v>
      </c>
      <c r="G32">
        <f t="shared" si="3"/>
        <v>6433.8235294117649</v>
      </c>
      <c r="H32">
        <v>178</v>
      </c>
      <c r="I32">
        <f t="shared" si="4"/>
        <v>676.4</v>
      </c>
      <c r="J32">
        <f t="shared" si="5"/>
        <v>3115000</v>
      </c>
      <c r="K32">
        <f t="shared" si="6"/>
        <v>17500</v>
      </c>
      <c r="L32">
        <f t="shared" si="7"/>
        <v>4605.2631578947367</v>
      </c>
    </row>
    <row r="33" spans="1:15">
      <c r="A33" t="s">
        <v>95</v>
      </c>
      <c r="B33">
        <v>22500</v>
      </c>
      <c r="C33">
        <v>514</v>
      </c>
      <c r="D33">
        <f t="shared" si="0"/>
        <v>1398.0800000000002</v>
      </c>
      <c r="E33">
        <f t="shared" si="1"/>
        <v>11565000</v>
      </c>
      <c r="F33">
        <f t="shared" si="2"/>
        <v>22500</v>
      </c>
      <c r="G33">
        <f t="shared" si="3"/>
        <v>8272.0588235294108</v>
      </c>
      <c r="H33">
        <v>87</v>
      </c>
      <c r="I33">
        <f t="shared" si="4"/>
        <v>330.59999999999997</v>
      </c>
      <c r="J33">
        <f t="shared" si="5"/>
        <v>1957500</v>
      </c>
      <c r="K33">
        <f t="shared" si="6"/>
        <v>22500</v>
      </c>
      <c r="L33">
        <f t="shared" si="7"/>
        <v>5921.0526315789484</v>
      </c>
    </row>
    <row r="34" spans="1:15">
      <c r="A34" t="s">
        <v>96</v>
      </c>
      <c r="B34">
        <v>27500</v>
      </c>
      <c r="C34">
        <v>275</v>
      </c>
      <c r="D34">
        <f t="shared" si="0"/>
        <v>748</v>
      </c>
      <c r="E34">
        <f t="shared" si="1"/>
        <v>7562500</v>
      </c>
      <c r="F34">
        <f t="shared" si="2"/>
        <v>27500</v>
      </c>
      <c r="G34">
        <f t="shared" si="3"/>
        <v>10110.294117647059</v>
      </c>
      <c r="H34">
        <v>42</v>
      </c>
      <c r="I34">
        <f t="shared" si="4"/>
        <v>159.6</v>
      </c>
      <c r="J34">
        <f t="shared" si="5"/>
        <v>1155000</v>
      </c>
      <c r="K34">
        <f t="shared" si="6"/>
        <v>27500</v>
      </c>
      <c r="L34">
        <f t="shared" si="7"/>
        <v>7236.8421052631584</v>
      </c>
    </row>
    <row r="35" spans="1:15">
      <c r="A35" t="s">
        <v>97</v>
      </c>
      <c r="B35">
        <v>32500</v>
      </c>
      <c r="C35">
        <v>141</v>
      </c>
      <c r="D35">
        <f t="shared" si="0"/>
        <v>383.52000000000004</v>
      </c>
      <c r="E35">
        <f t="shared" si="1"/>
        <v>4582500</v>
      </c>
      <c r="F35">
        <f t="shared" si="2"/>
        <v>32500</v>
      </c>
      <c r="G35">
        <f t="shared" si="3"/>
        <v>11948.529411764704</v>
      </c>
      <c r="H35">
        <v>28</v>
      </c>
      <c r="I35">
        <f t="shared" si="4"/>
        <v>106.39999999999999</v>
      </c>
      <c r="J35">
        <f t="shared" si="5"/>
        <v>910000</v>
      </c>
      <c r="K35">
        <f t="shared" si="6"/>
        <v>32500</v>
      </c>
      <c r="L35">
        <f t="shared" si="7"/>
        <v>8552.6315789473683</v>
      </c>
    </row>
    <row r="36" spans="1:15">
      <c r="A36" t="s">
        <v>98</v>
      </c>
      <c r="B36">
        <v>37500</v>
      </c>
      <c r="C36">
        <v>97</v>
      </c>
      <c r="D36">
        <f t="shared" si="0"/>
        <v>263.84000000000003</v>
      </c>
      <c r="E36">
        <f t="shared" si="1"/>
        <v>3637500</v>
      </c>
      <c r="F36">
        <f t="shared" si="2"/>
        <v>37500</v>
      </c>
      <c r="G36">
        <f t="shared" si="3"/>
        <v>13786.764705882351</v>
      </c>
      <c r="H36">
        <v>24</v>
      </c>
      <c r="I36">
        <f t="shared" si="4"/>
        <v>91.199999999999989</v>
      </c>
      <c r="J36">
        <f t="shared" si="5"/>
        <v>900000</v>
      </c>
      <c r="K36">
        <f t="shared" si="6"/>
        <v>37500</v>
      </c>
      <c r="L36">
        <f t="shared" si="7"/>
        <v>9868.4210526315801</v>
      </c>
    </row>
    <row r="37" spans="1:15">
      <c r="A37" t="s">
        <v>109</v>
      </c>
      <c r="B37">
        <v>45000</v>
      </c>
      <c r="C37">
        <v>132</v>
      </c>
      <c r="D37">
        <f t="shared" si="0"/>
        <v>359.04</v>
      </c>
      <c r="E37">
        <f t="shared" si="1"/>
        <v>5940000</v>
      </c>
      <c r="F37">
        <f t="shared" si="2"/>
        <v>45000</v>
      </c>
      <c r="G37">
        <f t="shared" si="3"/>
        <v>16544.117647058822</v>
      </c>
      <c r="H37">
        <v>22</v>
      </c>
      <c r="I37">
        <f t="shared" si="4"/>
        <v>83.6</v>
      </c>
      <c r="J37">
        <f t="shared" si="5"/>
        <v>990000</v>
      </c>
      <c r="K37">
        <f t="shared" si="6"/>
        <v>45000</v>
      </c>
      <c r="L37">
        <f t="shared" si="7"/>
        <v>11842.105263157895</v>
      </c>
    </row>
    <row r="38" spans="1:15">
      <c r="A38" t="s">
        <v>99</v>
      </c>
      <c r="B38">
        <v>55000</v>
      </c>
      <c r="C38">
        <v>88</v>
      </c>
      <c r="D38">
        <f t="shared" si="0"/>
        <v>239.36</v>
      </c>
      <c r="E38">
        <f t="shared" si="1"/>
        <v>4840000</v>
      </c>
      <c r="F38">
        <f t="shared" si="2"/>
        <v>55000</v>
      </c>
      <c r="G38">
        <f t="shared" si="3"/>
        <v>20220.588235294115</v>
      </c>
      <c r="H38">
        <v>22</v>
      </c>
      <c r="I38">
        <f t="shared" si="4"/>
        <v>83.6</v>
      </c>
      <c r="J38">
        <f t="shared" si="5"/>
        <v>1210000</v>
      </c>
      <c r="K38">
        <f t="shared" si="6"/>
        <v>55000</v>
      </c>
      <c r="L38">
        <f t="shared" si="7"/>
        <v>14473.684210526317</v>
      </c>
    </row>
    <row r="39" spans="1:15">
      <c r="A39" t="s">
        <v>100</v>
      </c>
      <c r="B39">
        <v>70000</v>
      </c>
      <c r="C39">
        <v>85</v>
      </c>
      <c r="D39">
        <f t="shared" si="0"/>
        <v>231.20000000000002</v>
      </c>
      <c r="E39">
        <f t="shared" si="1"/>
        <v>5950000</v>
      </c>
      <c r="F39">
        <f t="shared" si="2"/>
        <v>70000</v>
      </c>
      <c r="G39">
        <f t="shared" si="3"/>
        <v>25735.294117647056</v>
      </c>
      <c r="H39">
        <v>26</v>
      </c>
      <c r="I39">
        <f t="shared" si="4"/>
        <v>98.8</v>
      </c>
      <c r="J39">
        <f t="shared" si="5"/>
        <v>1820000</v>
      </c>
      <c r="K39">
        <f t="shared" si="6"/>
        <v>70000</v>
      </c>
      <c r="L39">
        <f t="shared" si="7"/>
        <v>18421.052631578947</v>
      </c>
    </row>
    <row r="40" spans="1:15">
      <c r="A40" t="s">
        <v>101</v>
      </c>
      <c r="B40">
        <v>90000</v>
      </c>
      <c r="C40">
        <v>54</v>
      </c>
      <c r="D40">
        <f t="shared" si="0"/>
        <v>146.88000000000002</v>
      </c>
      <c r="E40">
        <f t="shared" si="1"/>
        <v>4860000</v>
      </c>
      <c r="F40">
        <f t="shared" si="2"/>
        <v>90000</v>
      </c>
      <c r="G40">
        <f t="shared" si="3"/>
        <v>33088.235294117643</v>
      </c>
      <c r="H40">
        <v>14</v>
      </c>
      <c r="I40">
        <f t="shared" si="4"/>
        <v>53.199999999999996</v>
      </c>
      <c r="J40">
        <f t="shared" si="5"/>
        <v>1260000</v>
      </c>
      <c r="K40">
        <f t="shared" si="6"/>
        <v>90000</v>
      </c>
      <c r="L40">
        <f t="shared" si="7"/>
        <v>23684.21052631579</v>
      </c>
    </row>
    <row r="41" spans="1:15">
      <c r="A41" t="s">
        <v>102</v>
      </c>
      <c r="B41">
        <v>125000</v>
      </c>
      <c r="C41">
        <v>48</v>
      </c>
      <c r="D41">
        <f t="shared" si="0"/>
        <v>130.56</v>
      </c>
      <c r="E41">
        <f t="shared" si="1"/>
        <v>6000000</v>
      </c>
      <c r="F41">
        <f t="shared" si="2"/>
        <v>125000</v>
      </c>
      <c r="G41">
        <f t="shared" si="3"/>
        <v>45955.882352941175</v>
      </c>
      <c r="H41">
        <v>18</v>
      </c>
      <c r="I41">
        <f t="shared" si="4"/>
        <v>68.399999999999991</v>
      </c>
      <c r="J41">
        <f t="shared" si="5"/>
        <v>2250000</v>
      </c>
      <c r="K41">
        <f t="shared" si="6"/>
        <v>125000</v>
      </c>
      <c r="L41">
        <f t="shared" si="7"/>
        <v>32894.736842105267</v>
      </c>
    </row>
    <row r="42" spans="1:15">
      <c r="A42" t="s">
        <v>103</v>
      </c>
      <c r="B42">
        <v>175000</v>
      </c>
      <c r="C42">
        <v>22</v>
      </c>
      <c r="D42">
        <f t="shared" si="0"/>
        <v>59.84</v>
      </c>
      <c r="E42">
        <f t="shared" si="1"/>
        <v>3850000</v>
      </c>
      <c r="F42">
        <f t="shared" si="2"/>
        <v>175000</v>
      </c>
      <c r="G42">
        <f t="shared" si="3"/>
        <v>64338.235294117643</v>
      </c>
      <c r="H42">
        <v>3</v>
      </c>
      <c r="I42">
        <f t="shared" si="4"/>
        <v>11.399999999999999</v>
      </c>
      <c r="J42">
        <f t="shared" si="5"/>
        <v>525000</v>
      </c>
      <c r="K42">
        <f t="shared" si="6"/>
        <v>175000</v>
      </c>
      <c r="L42">
        <f t="shared" si="7"/>
        <v>46052.631578947374</v>
      </c>
    </row>
    <row r="43" spans="1:15">
      <c r="A43" t="s">
        <v>104</v>
      </c>
      <c r="B43">
        <v>350000</v>
      </c>
      <c r="C43">
        <v>14</v>
      </c>
      <c r="D43">
        <f t="shared" si="0"/>
        <v>38.080000000000005</v>
      </c>
      <c r="E43">
        <f t="shared" si="1"/>
        <v>4900000</v>
      </c>
      <c r="F43">
        <f t="shared" si="2"/>
        <v>350000</v>
      </c>
      <c r="G43">
        <f t="shared" si="3"/>
        <v>128676.47058823527</v>
      </c>
      <c r="H43">
        <v>2</v>
      </c>
      <c r="I43">
        <f t="shared" si="4"/>
        <v>7.6</v>
      </c>
      <c r="J43">
        <f t="shared" si="5"/>
        <v>700000</v>
      </c>
      <c r="K43">
        <f t="shared" si="6"/>
        <v>350000</v>
      </c>
      <c r="L43">
        <f t="shared" si="7"/>
        <v>92105.263157894748</v>
      </c>
    </row>
    <row r="44" spans="1:15">
      <c r="A44" t="s">
        <v>105</v>
      </c>
      <c r="B44">
        <v>750000</v>
      </c>
      <c r="C44">
        <v>3</v>
      </c>
      <c r="D44">
        <f t="shared" si="0"/>
        <v>8.16</v>
      </c>
      <c r="E44">
        <f t="shared" si="1"/>
        <v>2250000</v>
      </c>
      <c r="F44">
        <f t="shared" si="2"/>
        <v>750000</v>
      </c>
      <c r="G44">
        <f t="shared" si="3"/>
        <v>275735.29411764705</v>
      </c>
      <c r="H44">
        <v>0</v>
      </c>
      <c r="I44">
        <f t="shared" si="4"/>
        <v>0</v>
      </c>
      <c r="J44">
        <f t="shared" si="5"/>
        <v>0</v>
      </c>
      <c r="K44">
        <v>0</v>
      </c>
      <c r="L44">
        <v>0</v>
      </c>
    </row>
    <row r="45" spans="1:15">
      <c r="A45" t="s">
        <v>106</v>
      </c>
      <c r="B45">
        <v>1400000</v>
      </c>
      <c r="C45">
        <v>0</v>
      </c>
      <c r="D45">
        <f t="shared" si="0"/>
        <v>0</v>
      </c>
      <c r="E45">
        <f t="shared" si="1"/>
        <v>0</v>
      </c>
      <c r="F45">
        <v>0</v>
      </c>
      <c r="G45">
        <v>0</v>
      </c>
      <c r="H45">
        <v>1</v>
      </c>
      <c r="I45">
        <f t="shared" si="4"/>
        <v>3.8</v>
      </c>
      <c r="J45">
        <f t="shared" si="5"/>
        <v>1400000</v>
      </c>
      <c r="K45">
        <f t="shared" si="6"/>
        <v>1400000</v>
      </c>
      <c r="L45">
        <f t="shared" si="7"/>
        <v>368421.05263157899</v>
      </c>
    </row>
    <row r="47" spans="1:15">
      <c r="A47" t="s">
        <v>110</v>
      </c>
      <c r="C47">
        <f>SUM(C5:C45)</f>
        <v>61648</v>
      </c>
      <c r="D47">
        <f>SUM(D6:D46)</f>
        <v>167372.47999999995</v>
      </c>
      <c r="E47">
        <f>SUM(E5:E45)</f>
        <v>341835990</v>
      </c>
      <c r="F47" s="3">
        <f>E47/C47</f>
        <v>5544.9648001557225</v>
      </c>
      <c r="G47" s="3">
        <f>E47/D47</f>
        <v>2042.3667618475874</v>
      </c>
      <c r="H47">
        <f>SUM(H5:H45)</f>
        <v>124817</v>
      </c>
      <c r="I47">
        <f>SUM(I5:I45)</f>
        <v>474304.6</v>
      </c>
      <c r="J47">
        <f>SUM(J5:J45)</f>
        <v>133934970</v>
      </c>
      <c r="K47" s="3">
        <f>J47/H47</f>
        <v>1073.0507062339266</v>
      </c>
      <c r="L47" s="3">
        <f>J47/I47</f>
        <v>282.38176479840172</v>
      </c>
      <c r="N47">
        <f>C47+H47</f>
        <v>186465</v>
      </c>
      <c r="O47">
        <f>D47+I47</f>
        <v>641677.07999999996</v>
      </c>
    </row>
    <row r="49" spans="1:1">
      <c r="A49" s="2" t="s">
        <v>3</v>
      </c>
    </row>
  </sheetData>
  <mergeCells count="2">
    <mergeCell ref="C1:F1"/>
    <mergeCell ref="H1:K1"/>
  </mergeCells>
  <phoneticPr fontId="1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Without foreigners</vt:lpstr>
      <vt:lpstr>With foreigners</vt:lpstr>
      <vt:lpstr>Foreigners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Williamson</dc:creator>
  <cp:lastModifiedBy>Microsoft Office User</cp:lastModifiedBy>
  <cp:lastPrinted>2008-05-01T18:27:36Z</cp:lastPrinted>
  <dcterms:created xsi:type="dcterms:W3CDTF">2007-09-13T19:42:27Z</dcterms:created>
  <dcterms:modified xsi:type="dcterms:W3CDTF">2021-02-02T05:01:14Z</dcterms:modified>
</cp:coreProperties>
</file>